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Годовой отчет 2024\Направлено в МЭ 28.03.2025\Чеченэнерго\Форматы отчета\"/>
    </mc:Choice>
  </mc:AlternateContent>
  <bookViews>
    <workbookView xWindow="0" yWindow="0" windowWidth="28800" windowHeight="12300"/>
  </bookViews>
  <sheets>
    <sheet name="1Ф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'1Ф'!$A$24:$AE$204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'1Ф'!$A$47:$AB$204</definedName>
    <definedName name="Z_03EB9DF4_AC98_4BC6_9F99_BC4E566A59EB_.wvu.FilterData" localSheetId="0" hidden="1">'1Ф'!$A$47:$AB$204</definedName>
    <definedName name="Z_072137E3_9A31_40C6_B2F8_9E0682CF001C_.wvu.FilterData" localSheetId="0" hidden="1">'1Ф'!$A$47:$AB$204</definedName>
    <definedName name="Z_087625E1_6442_4CFE_9ADB_7A5E7D20F421_.wvu.FilterData" localSheetId="0" hidden="1">'1Ф'!$A$19:$AB$214</definedName>
    <definedName name="Z_099F8D69_7585_4416_A0D9_3B92F624255C_.wvu.FilterData" localSheetId="0" hidden="1">'1Ф'!$A$47:$AB$204</definedName>
    <definedName name="Z_1D4769C9_22D3_41D7_BB10_557E5B558A42_.wvu.FilterData" localSheetId="0" hidden="1">'1Ф'!$A$47:$AB$210</definedName>
    <definedName name="Z_2411F0DF_B06E_4B96_B6E2_07231CDB021F_.wvu.FilterData" localSheetId="0" hidden="1">'1Ф'!$A$24:$AC$127</definedName>
    <definedName name="Z_26DAEAC3_92A5_4121_942A_41E1C66C8C7F_.wvu.FilterData" localSheetId="0" hidden="1">'1Ф'!$A$47:$AB$210</definedName>
    <definedName name="Z_28DD50A5_FF68_433B_8BB2_B3B3CEA0C4F3_.wvu.FilterData" localSheetId="0" hidden="1">'1Ф'!$A$47:$AB$210</definedName>
    <definedName name="Z_2AD7D8A5_D91B_4BFF_A9D2_3942C99EEDAD_.wvu.FilterData" localSheetId="0" hidden="1">'1Ф'!$A$47:$AB$210</definedName>
    <definedName name="Z_2B705702_B67B_491C_8E54_4D0D6F3E9453_.wvu.FilterData" localSheetId="0" hidden="1">'1Ф'!$A$47:$AB$208</definedName>
    <definedName name="Z_2B944529_4431_4AE3_A585_21D645644E2B_.wvu.FilterData" localSheetId="0" hidden="1">'1Ф'!$A$24:$AC$204</definedName>
    <definedName name="Z_2B944529_4431_4AE3_A585_21D645644E2B_.wvu.PrintArea" localSheetId="0" hidden="1">'1Ф'!$A$1:$AB$210</definedName>
    <definedName name="Z_2B944529_4431_4AE3_A585_21D645644E2B_.wvu.PrintTitles" localSheetId="0" hidden="1">'1Ф'!$A:$B,'1Ф'!$19:$23</definedName>
    <definedName name="Z_2BF31BFA_465C_4F9A_9D42_0A095C5E416C_.wvu.FilterData" localSheetId="0" hidden="1">'1Ф'!$A$47:$AB$204</definedName>
    <definedName name="Z_2D0AFCAA_9364_47AA_B985_49881280DD67_.wvu.FilterData" localSheetId="0" hidden="1">'1Ф'!$A$47:$AB$210</definedName>
    <definedName name="Z_2DB1AFA1_9EED_47A4_81DD_AA83ACAA5BC0_.wvu.FilterData" localSheetId="0" hidden="1">'1Ф'!$A$24:$AC$127</definedName>
    <definedName name="Z_2DB1AFA1_9EED_47A4_81DD_AA83ACAA5BC0_.wvu.PrintArea" localSheetId="0" hidden="1">'1Ф'!$A$1:$AB$210</definedName>
    <definedName name="Z_2DB1AFA1_9EED_47A4_81DD_AA83ACAA5BC0_.wvu.PrintTitles" localSheetId="0" hidden="1">'1Ф'!$A:$B,'1Ф'!$19:$23</definedName>
    <definedName name="Z_35E5254D_33D2_4F9E_A1A3_D8A4A840691E_.wvu.FilterData" localSheetId="0" hidden="1">'1Ф'!$A$47:$AB$208</definedName>
    <definedName name="Z_37FDCE4A_6CA4_4AB4_B747_B6F8179F01AF_.wvu.FilterData" localSheetId="0" hidden="1">'1Ф'!$A$47:$AB$210</definedName>
    <definedName name="Z_3DA5BA36_6938_471F_B773_58C819FFA9C8_.wvu.FilterData" localSheetId="0" hidden="1">'1Ф'!$A$47:$AB$204</definedName>
    <definedName name="Z_40AF2882_EE60_4760_BBBA_B54B2DAF72F9_.wvu.FilterData" localSheetId="0" hidden="1">'1Ф'!$A$47:$AB$208</definedName>
    <definedName name="Z_41B76FCA_8ADA_4407_878E_56A7264D83C4_.wvu.FilterData" localSheetId="0" hidden="1">'1Ф'!$A$47:$AB$210</definedName>
    <definedName name="Z_41C0B97A_7C2A_448D_8128_336FADFB8128_.wvu.FilterData" localSheetId="0" hidden="1">'1Ф'!$A$47:$AB$210</definedName>
    <definedName name="Z_434B79F9_CE67_44DF_BBA0_0AA985688936_.wvu.FilterData" localSheetId="0" hidden="1">'1Ф'!$A$24:$AC$204</definedName>
    <definedName name="Z_434B79F9_CE67_44DF_BBA0_0AA985688936_.wvu.PrintArea" localSheetId="0" hidden="1">'1Ф'!$A$1:$AB$210</definedName>
    <definedName name="Z_434B79F9_CE67_44DF_BBA0_0AA985688936_.wvu.PrintTitles" localSheetId="0" hidden="1">'1Ф'!$A:$B,'1Ф'!$19:$23</definedName>
    <definedName name="Z_456B260A_4433_4764_B08B_5A07673D1E6C_.wvu.FilterData" localSheetId="0" hidden="1">'1Ф'!$A$47:$AB$204</definedName>
    <definedName name="Z_48A60FB0_9A73_41A3_99DB_17520660C91A_.wvu.FilterData" localSheetId="0" hidden="1">'1Ф'!$A$24:$AC$204</definedName>
    <definedName name="Z_48A60FB0_9A73_41A3_99DB_17520660C91A_.wvu.PrintArea" localSheetId="0" hidden="1">'1Ф'!$A$1:$AB$210</definedName>
    <definedName name="Z_48A60FB0_9A73_41A3_99DB_17520660C91A_.wvu.PrintTitles" localSheetId="0" hidden="1">'1Ф'!$A:$B,'1Ф'!$19:$23</definedName>
    <definedName name="Z_4B55D313_9919_45E0_885D_E27F9BA79174_.wvu.FilterData" localSheetId="0" hidden="1">'1Ф'!$A$47:$AB$210</definedName>
    <definedName name="Z_55AAC02E_354B_458A_B57A_9A758D9C24F6_.wvu.FilterData" localSheetId="0" hidden="1">'1Ф'!$A$47:$AB$204</definedName>
    <definedName name="Z_5939E2BE_D513_447E_886D_794B8773EF22_.wvu.FilterData" localSheetId="0" hidden="1">'1Ф'!$A$47:$AB$204</definedName>
    <definedName name="Z_5B2849A4_10D6_4C56_82E3_213F2F39DEE0_.wvu.FilterData" localSheetId="0" hidden="1">'1Ф'!$A$47:$AB$210</definedName>
    <definedName name="Z_5D48D966_D569_49BE_B8D5_CFFF304C931B_.wvu.FilterData" localSheetId="0" hidden="1">'1Ф'!$A$47:$AB$210</definedName>
    <definedName name="Z_5D68B30A_F5AE_47A2_98B4_A896BFA1BCD4_.wvu.FilterData" localSheetId="0" hidden="1">'1Ф'!$A$47:$AB$210</definedName>
    <definedName name="Z_5EADC1CF_ED63_4C90_B528_B134FE0A2319_.wvu.FilterData" localSheetId="0" hidden="1">'1Ф'!$A$47:$AB$210</definedName>
    <definedName name="Z_5F2A370E_836A_4992_942B_22CE95057883_.wvu.FilterData" localSheetId="0" hidden="1">'1Ф'!$A$47:$AB$204</definedName>
    <definedName name="Z_5F39CD15_C553_4CF0_940C_0295EF87970E_.wvu.FilterData" localSheetId="0" hidden="1">'1Ф'!$A$47:$AB$210</definedName>
    <definedName name="Z_638697C3_FF78_4B65_B9E8_EA2C7C52D3B4_.wvu.FilterData" localSheetId="0" hidden="1">'1Ф'!$A$24:$AC$204</definedName>
    <definedName name="Z_638697C3_FF78_4B65_B9E8_EA2C7C52D3B4_.wvu.PrintArea" localSheetId="0" hidden="1">'1Ф'!$A$1:$AB$210</definedName>
    <definedName name="Z_638697C3_FF78_4B65_B9E8_EA2C7C52D3B4_.wvu.PrintTitles" localSheetId="0" hidden="1">'1Ф'!$A:$B,'1Ф'!$19:$23</definedName>
    <definedName name="Z_64B0B66B_451D_42B4_98F5_90F4F6D43185_.wvu.FilterData" localSheetId="0" hidden="1">'1Ф'!$A$47:$AB$210</definedName>
    <definedName name="Z_68608AB4_99AC_4E4C_A27D_0DD29BE6EC94_.wvu.FilterData" localSheetId="0" hidden="1">'1Ф'!$A$47:$AB$210</definedName>
    <definedName name="Z_68608AB4_99AC_4E4C_A27D_0DD29BE6EC94_.wvu.PrintArea" localSheetId="0" hidden="1">'1Ф'!$A$1:$AB$210</definedName>
    <definedName name="Z_68608AB4_99AC_4E4C_A27D_0DD29BE6EC94_.wvu.PrintTitles" localSheetId="0" hidden="1">'1Ф'!$A:$B,'1Ф'!$19:$23</definedName>
    <definedName name="Z_702FE522_82F0_49A6_943F_84353B6A3E15_.wvu.FilterData" localSheetId="0" hidden="1">'1Ф'!$A$47:$AB$204</definedName>
    <definedName name="Z_74CE0FEA_305F_4C35_BF60_A17DA60785C5_.wvu.FilterData" localSheetId="0" hidden="1">'1Ф'!$A$47:$AB$210</definedName>
    <definedName name="Z_74CE0FEA_305F_4C35_BF60_A17DA60785C5_.wvu.PrintArea" localSheetId="0" hidden="1">'1Ф'!$A$1:$AB$210</definedName>
    <definedName name="Z_74CE0FEA_305F_4C35_BF60_A17DA60785C5_.wvu.PrintTitles" localSheetId="0" hidden="1">'1Ф'!$A:$B,'1Ф'!$19:$23</definedName>
    <definedName name="Z_7A5C0ADA_811C_434A_9B3E_CBAB5F597987_.wvu.FilterData" localSheetId="0" hidden="1">'1Ф'!$A$19:$AB$214</definedName>
    <definedName name="Z_7A600714_71D6_47BA_A813_775E7C7D2FBC_.wvu.FilterData" localSheetId="0" hidden="1">'1Ф'!$A$47:$AB$204</definedName>
    <definedName name="Z_7AF98FE0_D761_4DCC_843E_01D5FF3D89E1_.wvu.FilterData" localSheetId="0" hidden="1">'1Ф'!$A$47:$AB$204</definedName>
    <definedName name="Z_7DEB5728_2FB9_407E_AD51_935C096482A6_.wvu.FilterData" localSheetId="0" hidden="1">'1Ф'!$A$24:$AC$127</definedName>
    <definedName name="Z_7DEB5728_2FB9_407E_AD51_935C096482A6_.wvu.PrintArea" localSheetId="0" hidden="1">'1Ф'!$A$1:$AB$210</definedName>
    <definedName name="Z_7DEB5728_2FB9_407E_AD51_935C096482A6_.wvu.PrintTitles" localSheetId="0" hidden="1">'1Ф'!$A:$B,'1Ф'!$19:$23</definedName>
    <definedName name="Z_7E305599_5569_4C72_8EEF_755C87DD4A78_.wvu.FilterData" localSheetId="0" hidden="1">'1Ф'!$A$47:$AB$210</definedName>
    <definedName name="Z_802102DC_FBE0_4A84_A4E5_B623C4572B73_.wvu.FilterData" localSheetId="0" hidden="1">'1Ф'!$A$24:$AC$204</definedName>
    <definedName name="Z_802102DC_FBE0_4A84_A4E5_B623C4572B73_.wvu.PrintArea" localSheetId="0" hidden="1">'1Ф'!$A$1:$AB$210</definedName>
    <definedName name="Z_802102DC_FBE0_4A84_A4E5_B623C4572B73_.wvu.PrintTitles" localSheetId="0" hidden="1">'1Ф'!$A:$B,'1Ф'!$19:$23</definedName>
    <definedName name="Z_8057ED42_2C94_46D3_B926_5EFD6F7A79E4_.wvu.FilterData" localSheetId="0" hidden="1">'1Ф'!$A$47:$AB$215</definedName>
    <definedName name="Z_82FE6FC8_CA67_4A4B_AF05_E7C978721CCD_.wvu.FilterData" localSheetId="0" hidden="1">'1Ф'!$A$47:$AB$204</definedName>
    <definedName name="Z_83892220_42BE_4E65_B5DD_7312A39A3DC0_.wvu.FilterData" localSheetId="0" hidden="1">'1Ф'!$A$47:$AB$210</definedName>
    <definedName name="Z_84321A1D_5D30_4E68_AC39_2B3966EB8B19_.wvu.FilterData" localSheetId="0" hidden="1">'1Ф'!$A$47:$AB$210</definedName>
    <definedName name="Z_8562E1EA_A7A6_4ECB_965F_7FEF3C69B7FB_.wvu.FilterData" localSheetId="0" hidden="1">'1Ф'!$A$47:$AB$210</definedName>
    <definedName name="Z_8609CDA3_AB64_4E40_9F81_97675513AB4D_.wvu.FilterData" localSheetId="0" hidden="1">'1Ф'!$A$47:$AB$210</definedName>
    <definedName name="Z_86ABB103_B007_4CE7_BE9F_F4EED57FA42A_.wvu.FilterData" localSheetId="0" hidden="1">'1Ф'!$A$24:$AC$204</definedName>
    <definedName name="Z_86ABB103_B007_4CE7_BE9F_F4EED57FA42A_.wvu.PrintArea" localSheetId="0" hidden="1">'1Ф'!$A$1:$AB$210</definedName>
    <definedName name="Z_86ABB103_B007_4CE7_BE9F_F4EED57FA42A_.wvu.PrintTitles" localSheetId="0" hidden="1">'1Ф'!$A:$B,'1Ф'!$19:$23</definedName>
    <definedName name="Z_880704C7_F409_41C4_8E00_6A41EAC6D809_.wvu.FilterData" localSheetId="0" hidden="1">'1Ф'!$A$47:$AB$204</definedName>
    <definedName name="Z_887CD72D_476D_4F24_A01E_D0BC250F50FB_.wvu.FilterData" localSheetId="0" hidden="1">'1Ф'!$A$24:$AC$204</definedName>
    <definedName name="Z_8C96D9DD_5E01_4B30_95B0_086CFC2C6C55_.wvu.FilterData" localSheetId="0" hidden="1">'1Ф'!$A$47:$AB$210</definedName>
    <definedName name="Z_8CF66D4F_C382_40A9_9E2A_969FC78174FB_.wvu.FilterData" localSheetId="0" hidden="1">'1Ф'!$A$47:$AB$210</definedName>
    <definedName name="Z_8F1D26EC_2A17_448C_B03E_3E3FACB015C6_.wvu.FilterData" localSheetId="0" hidden="1">'1Ф'!$A$24:$AC$127</definedName>
    <definedName name="Z_8F1D26EC_2A17_448C_B03E_3E3FACB015C6_.wvu.PrintArea" localSheetId="0" hidden="1">'1Ф'!$A$1:$AB$210</definedName>
    <definedName name="Z_8F1D26EC_2A17_448C_B03E_3E3FACB015C6_.wvu.PrintTitles" localSheetId="0" hidden="1">'1Ф'!$A:$B,'1Ф'!$19:$23</definedName>
    <definedName name="Z_8F60B858_F6CB_493A_8F80_44A2D25571BD_.wvu.FilterData" localSheetId="0" hidden="1">'1Ф'!$A$19:$AB$214</definedName>
    <definedName name="Z_90F446D3_8F17_4085_80BE_278C9FB5921D_.wvu.FilterData" localSheetId="0" hidden="1">'1Ф'!$A$47:$AB$210</definedName>
    <definedName name="Z_91515713_F106_4382_8189_86D702C61567_.wvu.Cols" localSheetId="0" hidden="1">'1Ф'!#REF!</definedName>
    <definedName name="Z_91515713_F106_4382_8189_86D702C61567_.wvu.FilterData" localSheetId="0" hidden="1">'1Ф'!$A$47:$AB$210</definedName>
    <definedName name="Z_91515713_F106_4382_8189_86D702C61567_.wvu.PrintArea" localSheetId="0" hidden="1">'1Ф'!$A$1:$AB$47</definedName>
    <definedName name="Z_91515713_F106_4382_8189_86D702C61567_.wvu.PrintTitles" localSheetId="0" hidden="1">'1Ф'!$19:$23</definedName>
    <definedName name="Z_9196E627_69A3_4CCA_B921_EB1B8553BF72_.wvu.FilterData" localSheetId="0" hidden="1">'1Ф'!$A$47:$AB$208</definedName>
    <definedName name="Z_91B3C248_D769_4FF3_ADD2_66FB1E146DB1_.wvu.FilterData" localSheetId="0" hidden="1">'1Ф'!$A$47:$AB$210</definedName>
    <definedName name="Z_91C6F324_F361_4A8F_B9C3_6FF2051955FB_.wvu.FilterData" localSheetId="0" hidden="1">'1Ф'!$A$47:$AB$210</definedName>
    <definedName name="Z_92A9B708_7856_444B_B4D2_F25F43E6C0C3_.wvu.FilterData" localSheetId="0" hidden="1">'1Ф'!$A$47:$AB$204</definedName>
    <definedName name="Z_96D66BBF_87D4_466D_B500_423361C5C709_.wvu.FilterData" localSheetId="0" hidden="1">'1Ф'!$A$47:$AB$204</definedName>
    <definedName name="Z_97A96CCC_FE99_437D_B8D6_12A96FD7E5E0_.wvu.FilterData" localSheetId="0" hidden="1">'1Ф'!$A$24:$AC$204</definedName>
    <definedName name="Z_992A4BBD_9184_4F17_9E7C_14886515C900_.wvu.FilterData" localSheetId="0" hidden="1">'1Ф'!$A$47:$AB$210</definedName>
    <definedName name="Z_9EB4C06B_C4E3_4FC8_B82B_63B953E6624A_.wvu.FilterData" localSheetId="0" hidden="1">'1Ф'!$A$47:$AB$204</definedName>
    <definedName name="Z_9F5406DC_89AB_4D73_8A15_7589A4B6E17E_.wvu.FilterData" localSheetId="0" hidden="1">'1Ф'!$A$47:$AB$210</definedName>
    <definedName name="Z_A132F0A7_D9B6_4BF3_83AB_B244BEA6BB51_.wvu.FilterData" localSheetId="0" hidden="1">'1Ф'!$A$47:$AB$210</definedName>
    <definedName name="Z_A15C0F21_5131_41E0_AFE4_42812F6B0841_.wvu.FilterData" localSheetId="0" hidden="1">'1Ф'!$A$24:$AC$127</definedName>
    <definedName name="Z_A15C0F21_5131_41E0_AFE4_42812F6B0841_.wvu.PrintArea" localSheetId="0" hidden="1">'1Ф'!$A$1:$AB$210</definedName>
    <definedName name="Z_A15C0F21_5131_41E0_AFE4_42812F6B0841_.wvu.PrintTitles" localSheetId="0" hidden="1">'1Ф'!$A:$B,'1Ф'!$19:$23</definedName>
    <definedName name="Z_A26238BE_7791_46AE_8DC7_FDB913DC2957_.wvu.FilterData" localSheetId="0" hidden="1">'1Ф'!$A$24:$AC$127</definedName>
    <definedName name="Z_A26238BE_7791_46AE_8DC7_FDB913DC2957_.wvu.PrintArea" localSheetId="0" hidden="1">'1Ф'!$A$1:$AB$210</definedName>
    <definedName name="Z_A26238BE_7791_46AE_8DC7_FDB913DC2957_.wvu.PrintTitles" localSheetId="0" hidden="1">'1Ф'!$A:$B,'1Ф'!$19:$23</definedName>
    <definedName name="Z_A36DA4C0_9581_4E59_95FC_3E8FC0901F8C_.wvu.FilterData" localSheetId="0" hidden="1">'1Ф'!$A$47:$AB$204</definedName>
    <definedName name="Z_A6016254_B165_4134_8764_5CABD680509E_.wvu.FilterData" localSheetId="0" hidden="1">'1Ф'!$A$24:$AC$204</definedName>
    <definedName name="Z_A774B78E_3A44_4F81_9555_CC8B5259AC48_.wvu.FilterData" localSheetId="0" hidden="1">'1Ф'!#REF!</definedName>
    <definedName name="Z_A7B62BF9_ABB7_4338_A6D7_571B5A7A9746_.wvu.FilterData" localSheetId="0" hidden="1">'1Ф'!$A$47:$AB$210</definedName>
    <definedName name="Z_A9216DE1_6650_4651_9830_13DDA1C2CD91_.wvu.FilterData" localSheetId="0" hidden="1">'1Ф'!$A$47:$AB$204</definedName>
    <definedName name="Z_AB8D6E5A_B563_4E6A_A417_E8622BA78E0B_.wvu.FilterData" localSheetId="0" hidden="1">'1Ф'!$A$47:$AB$208</definedName>
    <definedName name="Z_ACAB5840_BC7D_46E7_958A_C9569DE37B26_.wvu.FilterData" localSheetId="0" hidden="1">'1Ф'!$A$47:$AB$210</definedName>
    <definedName name="Z_AFBDF438_B40A_4684_94F8_56FA1356ADC3_.wvu.FilterData" localSheetId="0" hidden="1">'1Ф'!$A$47:$AB$204</definedName>
    <definedName name="Z_B0FEE8B3_F64E_42FD_B96C_C936F387504C_.wvu.FilterData" localSheetId="0" hidden="1">'1Ф'!$A$47:$AB$210</definedName>
    <definedName name="Z_B5BE75AE_9D7A_4463_90B4_A4B1B19172CB_.wvu.FilterData" localSheetId="0" hidden="1">'1Ф'!$A$47:$AB$210</definedName>
    <definedName name="Z_B7343056_A75A_4C54_8731_E17F57DE7967_.wvu.FilterData" localSheetId="0" hidden="1">'1Ф'!$A$47:$AB$204</definedName>
    <definedName name="Z_B74C834F_88DE_4FBD_9E60_56D6F61CCB0C_.wvu.FilterData" localSheetId="0" hidden="1">'1Ф'!$A$47:$AB$210</definedName>
    <definedName name="Z_B81CE5DD_59C7_4219_9F64_9F23059D6732_.wvu.FilterData" localSheetId="0" hidden="1">'1Ф'!$A$24:$AC$204</definedName>
    <definedName name="Z_B81CE5DD_59C7_4219_9F64_9F23059D6732_.wvu.PrintArea" localSheetId="0" hidden="1">'1Ф'!$A$1:$AB$210</definedName>
    <definedName name="Z_B81CE5DD_59C7_4219_9F64_9F23059D6732_.wvu.PrintTitles" localSheetId="0" hidden="1">'1Ф'!$A:$B,'1Ф'!$19:$23</definedName>
    <definedName name="Z_B84EC98E_84AB_4AF0_98C3_5A65C514C6C5_.wvu.FilterData" localSheetId="0" hidden="1">'1Ф'!$A$47:$AB$210</definedName>
    <definedName name="Z_B8C11432_7879_4F6B_96D4_6AB50672E558_.wvu.FilterData" localSheetId="0" hidden="1">'1Ф'!$A$47:$AB$208</definedName>
    <definedName name="Z_BBF0EF1B_DBD8_4492_9CF8_F958D341F225_.wvu.FilterData" localSheetId="0" hidden="1">'1Ф'!$A$47:$AB$210</definedName>
    <definedName name="Z_BE151334_7720_47A8_B744_1F1F36FD5527_.wvu.FilterData" localSheetId="0" hidden="1">'1Ф'!$A$47:$AB$210</definedName>
    <definedName name="Z_BFFE2A37_2C1B_436E_B89F_7510F15CEFB6_.wvu.FilterData" localSheetId="0" hidden="1">'1Ф'!$A$47:$AB$204</definedName>
    <definedName name="Z_C4035866_E753_4E74_BD98_B610EDCCE194_.wvu.FilterData" localSheetId="0" hidden="1">'1Ф'!$A$24:$AC$204</definedName>
    <definedName name="Z_C4035866_E753_4E74_BD98_B610EDCCE194_.wvu.PrintArea" localSheetId="0" hidden="1">'1Ф'!$A$1:$AB$210</definedName>
    <definedName name="Z_C4035866_E753_4E74_BD98_B610EDCCE194_.wvu.PrintTitles" localSheetId="0" hidden="1">'1Ф'!$A:$B,'1Ф'!$19:$23</definedName>
    <definedName name="Z_C4127FE5_12E8_464C_B290_602AD096A853_.wvu.FilterData" localSheetId="0" hidden="1">'1Ф'!$A$47:$AB$204</definedName>
    <definedName name="Z_C5EFF124_8741_4FB2_8DFD_FFFD2E175AA6_.wvu.Cols" localSheetId="0" hidden="1">'1Ф'!#REF!</definedName>
    <definedName name="Z_C5EFF124_8741_4FB2_8DFD_FFFD2E175AA6_.wvu.FilterData" localSheetId="0" hidden="1">'1Ф'!$A$47:$AB$204</definedName>
    <definedName name="Z_C676504B_35FD_4DBE_B657_AE4202CDC300_.wvu.Cols" localSheetId="0" hidden="1">'1Ф'!#REF!</definedName>
    <definedName name="Z_C676504B_35FD_4DBE_B657_AE4202CDC300_.wvu.FilterData" localSheetId="0" hidden="1">'1Ф'!$A$47:$AB$204</definedName>
    <definedName name="Z_C676504B_35FD_4DBE_B657_AE4202CDC300_.wvu.PrintArea" localSheetId="0" hidden="1">'1Ф'!$A$1:$AB$47</definedName>
    <definedName name="Z_C676504B_35FD_4DBE_B657_AE4202CDC300_.wvu.PrintTitles" localSheetId="0" hidden="1">'1Ф'!$19:$23</definedName>
    <definedName name="Z_C68088A4_3EB4_46BC_B21F_0EB9395BC3B8_.wvu.FilterData" localSheetId="0" hidden="1">'1Ф'!$A$47:$AB$210</definedName>
    <definedName name="Z_C784D978_84A4_4849_AEF3_4B731E7B807D_.wvu.FilterData" localSheetId="0" hidden="1">'1Ф'!$A$47:$AB$210</definedName>
    <definedName name="Z_C8008826_10AC_4917_AE8D_1FAF506D7F03_.wvu.FilterData" localSheetId="0" hidden="1">'1Ф'!$A$47:$AB$210</definedName>
    <definedName name="Z_CA769590_FE17_45EE_B2BE_AFEDEEB57907_.wvu.FilterData" localSheetId="0" hidden="1">'1Ф'!$A$47:$AB$204</definedName>
    <definedName name="Z_CB37D951_96F5_4AE8_99D2_D7A8085BE3F7_.wvu.FilterData" localSheetId="0" hidden="1">'1Ф'!$A$47:$AB$210</definedName>
    <definedName name="Z_CBCE1805_078A_40E0_B01A_2A86DFDA611F_.wvu.FilterData" localSheetId="0" hidden="1">'1Ф'!$A$47:$AB$208</definedName>
    <definedName name="Z_CC123666_CB75_43B7_BE8D_6AA4F2C525E2_.wvu.FilterData" localSheetId="0" hidden="1">'1Ф'!$A$47:$AB$204</definedName>
    <definedName name="Z_CD2BBFCB_F678_40DB_8294_B16D7E70A3F2_.wvu.FilterData" localSheetId="0" hidden="1">'1Ф'!$A$47:$AB$204</definedName>
    <definedName name="Z_D2510616_5538_4496_B8B3_EFACE99A621B_.wvu.FilterData" localSheetId="0" hidden="1">'1Ф'!$A$47:$AB$210</definedName>
    <definedName name="Z_D35C68D5_4AB4_4876_B7AC_DB5808787904_.wvu.FilterData" localSheetId="0" hidden="1">'1Ф'!$A$47:$AB$210</definedName>
    <definedName name="Z_D3DBB31F_2638_4B8E_8CBC_AE53EAEE53E8_.wvu.FilterData" localSheetId="0" hidden="1">'1Ф'!$A$47:$AB$210</definedName>
    <definedName name="Z_D9B944C6_F153_4481_A7FC_38A6B3438A84_.wvu.FilterData" localSheetId="0" hidden="1">'1Ф'!$A$47:$AB$210</definedName>
    <definedName name="Z_DA122019_8AEE_403B_8CA9_CE2DE64BEB84_.wvu.FilterData" localSheetId="0" hidden="1">'1Ф'!$A$47:$AB$204</definedName>
    <definedName name="Z_DE9A4A19_2B5F_40D3_AC7B_9CBC28641CAC_.wvu.FilterData" localSheetId="0" hidden="1">'1Ф'!$A$47:$AB$210</definedName>
    <definedName name="Z_E044C467_E737_4DD1_A683_090AEE546589_.wvu.FilterData" localSheetId="0" hidden="1">'1Ф'!$A$47:$AB$210</definedName>
    <definedName name="Z_E0A1C828_9A96_441D_8BE7_6BCFC0EF9B3D_.wvu.FilterData" localSheetId="0" hidden="1">'1Ф'!$A$47:$AB$210</definedName>
    <definedName name="Z_E0F715AC_EC95_4989_9B43_95240978CE30_.wvu.FilterData" localSheetId="0" hidden="1">'1Ф'!$A$47:$AB$204</definedName>
    <definedName name="Z_E222F804_7F63_4CAB_BA7F_EB015BC276B9_.wvu.FilterData" localSheetId="0" hidden="1">'1Ф'!$A$47:$AB$215</definedName>
    <definedName name="Z_E26A94BD_FBAC_41ED_8339_7D59AFA7B3CD_.wvu.FilterData" localSheetId="0" hidden="1">'1Ф'!$A$47:$AB$204</definedName>
    <definedName name="Z_E2760D9D_711F_48FF_88BA_568697ED1953_.wvu.FilterData" localSheetId="0" hidden="1">'1Ф'!$A$47:$AB$208</definedName>
    <definedName name="Z_E35C38A5_5727_4360_B062_90A9188B0F56_.wvu.FilterData" localSheetId="0" hidden="1">'1Ф'!$A$47:$AB$210</definedName>
    <definedName name="Z_E6561C9A_632C_41BB_8A75_C9A4FA81ADE6_.wvu.FilterData" localSheetId="0" hidden="1">'1Ф'!$A$24:$AC$127</definedName>
    <definedName name="Z_E67E8D2C_C698_4923_AE59_CA6766696DF8_.wvu.FilterData" localSheetId="0" hidden="1">'1Ф'!$A$47:$AB$204</definedName>
    <definedName name="Z_E8F36E3D_6729_4114_942B_5226BE6574BA_.wvu.FilterData" localSheetId="0" hidden="1">'1Ф'!$A$47:$AB$204</definedName>
    <definedName name="Z_E9C71993_3DA8_42BC_B3BF_66DEC161149F_.wvu.FilterData" localSheetId="0" hidden="1">'1Ф'!$A$47:$AB$204</definedName>
    <definedName name="Z_EDE0ED8E_E34E_4BB0_ABEA_40847C828F8F_.wvu.FilterData" localSheetId="0" hidden="1">'1Ф'!$A$47:$AB$210</definedName>
    <definedName name="Z_F1AA8E75_AC05_4FC1_B5E1_D271B0A93A4F_.wvu.FilterData" localSheetId="0" hidden="1">'1Ф'!$A$24:$AC$204</definedName>
    <definedName name="Z_F29DD04C_48E6_48FE_90D7_16D4A05BCFB2_.wvu.FilterData" localSheetId="0" hidden="1">'1Ф'!$A$24:$AC$204</definedName>
    <definedName name="Z_F29DD04C_48E6_48FE_90D7_16D4A05BCFB2_.wvu.PrintArea" localSheetId="0" hidden="1">'1Ф'!$A$1:$AB$210</definedName>
    <definedName name="Z_F29DD04C_48E6_48FE_90D7_16D4A05BCFB2_.wvu.PrintTitles" localSheetId="0" hidden="1">'1Ф'!$A:$B,'1Ф'!$19:$23</definedName>
    <definedName name="Z_F2ABD8EA_6DB7_43F4_9C2F_C38CCCDBB3FD_.wvu.FilterData" localSheetId="0" hidden="1">'1Ф'!$A$47:$AB$210</definedName>
    <definedName name="Z_F76F23A2_F414_4A2E_84E8_865337660174_.wvu.FilterData" localSheetId="0" hidden="1">'1Ф'!$A$47:$AB$210</definedName>
    <definedName name="Z_F979D6CF_076C_43BF_8A89_212D37CD2E24_.wvu.FilterData" localSheetId="0" hidden="1">'1Ф'!$A$47:$AB$210</definedName>
    <definedName name="Z_F98F2E63_0546_4C4F_8D46_045300C4EEF7_.wvu.FilterData" localSheetId="0" hidden="1">'1Ф'!$A$47:$AB$210</definedName>
    <definedName name="Z_FB08CD6B_30AF_4D5D_BBA2_72A2A4786C23_.wvu.FilterData" localSheetId="0" hidden="1">'1Ф'!$A$47:$AB$210</definedName>
    <definedName name="Z_FF0BECDC_6018_439F_BA8A_653BFFBC84E9_.wvu.FilterData" localSheetId="0" hidden="1">'1Ф'!$A$47:$AB$204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'1Ф'!$A:$B,'1Ф'!$19:$23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'1Ф'!$A$1:$AB$210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99" i="1" l="1"/>
  <c r="Z199" i="1"/>
  <c r="X199" i="1"/>
  <c r="V199" i="1"/>
  <c r="T199" i="1"/>
  <c r="N197" i="1"/>
  <c r="N175" i="1" s="1"/>
  <c r="AA198" i="1"/>
  <c r="AA197" i="1" s="1"/>
  <c r="Y198" i="1"/>
  <c r="Y197" i="1" s="1"/>
  <c r="Z198" i="1"/>
  <c r="R198" i="1"/>
  <c r="R197" i="1" s="1"/>
  <c r="R175" i="1" s="1"/>
  <c r="F197" i="1"/>
  <c r="F175" i="1" s="1"/>
  <c r="E197" i="1"/>
  <c r="E175" i="1" s="1"/>
  <c r="Q197" i="1"/>
  <c r="Q175" i="1" s="1"/>
  <c r="Q40" i="1" s="1"/>
  <c r="P197" i="1"/>
  <c r="O197" i="1"/>
  <c r="M197" i="1"/>
  <c r="L197" i="1"/>
  <c r="K197" i="1"/>
  <c r="I197" i="1"/>
  <c r="H197" i="1"/>
  <c r="AB197" i="1" s="1"/>
  <c r="G197" i="1"/>
  <c r="D197" i="1"/>
  <c r="AB196" i="1"/>
  <c r="Z196" i="1"/>
  <c r="X196" i="1"/>
  <c r="V196" i="1"/>
  <c r="T196" i="1"/>
  <c r="AB195" i="1"/>
  <c r="Z195" i="1"/>
  <c r="X195" i="1"/>
  <c r="V195" i="1"/>
  <c r="T195" i="1"/>
  <c r="AB194" i="1"/>
  <c r="Z194" i="1"/>
  <c r="X194" i="1"/>
  <c r="V194" i="1"/>
  <c r="T194" i="1"/>
  <c r="AB193" i="1"/>
  <c r="Z193" i="1"/>
  <c r="X193" i="1"/>
  <c r="V193" i="1"/>
  <c r="T193" i="1"/>
  <c r="AB192" i="1"/>
  <c r="Z192" i="1"/>
  <c r="X192" i="1"/>
  <c r="V192" i="1"/>
  <c r="T192" i="1"/>
  <c r="AB191" i="1"/>
  <c r="Z191" i="1"/>
  <c r="X191" i="1"/>
  <c r="V191" i="1"/>
  <c r="T191" i="1"/>
  <c r="AB190" i="1"/>
  <c r="Z190" i="1"/>
  <c r="X190" i="1"/>
  <c r="V190" i="1"/>
  <c r="T190" i="1"/>
  <c r="AB189" i="1"/>
  <c r="Z189" i="1"/>
  <c r="X189" i="1"/>
  <c r="V189" i="1"/>
  <c r="T189" i="1"/>
  <c r="AB188" i="1"/>
  <c r="Z188" i="1"/>
  <c r="X188" i="1"/>
  <c r="V188" i="1"/>
  <c r="T188" i="1"/>
  <c r="AB187" i="1"/>
  <c r="Z187" i="1"/>
  <c r="X187" i="1"/>
  <c r="V187" i="1"/>
  <c r="T187" i="1"/>
  <c r="AB186" i="1"/>
  <c r="Z186" i="1"/>
  <c r="X186" i="1"/>
  <c r="V186" i="1"/>
  <c r="T186" i="1"/>
  <c r="AB185" i="1"/>
  <c r="Z185" i="1"/>
  <c r="X185" i="1"/>
  <c r="V185" i="1"/>
  <c r="T185" i="1"/>
  <c r="AB184" i="1"/>
  <c r="Z184" i="1"/>
  <c r="X184" i="1"/>
  <c r="V184" i="1"/>
  <c r="T184" i="1"/>
  <c r="AB183" i="1"/>
  <c r="Z183" i="1"/>
  <c r="X183" i="1"/>
  <c r="V183" i="1"/>
  <c r="T183" i="1"/>
  <c r="AB182" i="1"/>
  <c r="Z182" i="1"/>
  <c r="X182" i="1"/>
  <c r="V182" i="1"/>
  <c r="T182" i="1"/>
  <c r="AB181" i="1"/>
  <c r="Z181" i="1"/>
  <c r="X181" i="1"/>
  <c r="V181" i="1"/>
  <c r="T181" i="1"/>
  <c r="AB180" i="1"/>
  <c r="Z180" i="1"/>
  <c r="X180" i="1"/>
  <c r="V180" i="1"/>
  <c r="T180" i="1"/>
  <c r="AB179" i="1"/>
  <c r="Z179" i="1"/>
  <c r="X179" i="1"/>
  <c r="V179" i="1"/>
  <c r="T179" i="1"/>
  <c r="AB178" i="1"/>
  <c r="Z178" i="1"/>
  <c r="X178" i="1"/>
  <c r="V178" i="1"/>
  <c r="T178" i="1"/>
  <c r="AB177" i="1"/>
  <c r="Z177" i="1"/>
  <c r="X177" i="1"/>
  <c r="V177" i="1"/>
  <c r="T177" i="1"/>
  <c r="AB176" i="1"/>
  <c r="Z176" i="1"/>
  <c r="X176" i="1"/>
  <c r="V176" i="1"/>
  <c r="T176" i="1"/>
  <c r="P175" i="1"/>
  <c r="O175" i="1"/>
  <c r="M175" i="1"/>
  <c r="L175" i="1"/>
  <c r="K175" i="1"/>
  <c r="I175" i="1"/>
  <c r="H175" i="1"/>
  <c r="Z175" i="1" s="1"/>
  <c r="G175" i="1"/>
  <c r="D175" i="1"/>
  <c r="AB174" i="1"/>
  <c r="Z174" i="1"/>
  <c r="X174" i="1"/>
  <c r="V174" i="1"/>
  <c r="T174" i="1"/>
  <c r="AB173" i="1"/>
  <c r="Z173" i="1"/>
  <c r="X173" i="1"/>
  <c r="V173" i="1"/>
  <c r="T173" i="1"/>
  <c r="AB172" i="1"/>
  <c r="Z172" i="1"/>
  <c r="X172" i="1"/>
  <c r="V172" i="1"/>
  <c r="T172" i="1"/>
  <c r="AB171" i="1"/>
  <c r="Z171" i="1"/>
  <c r="X171" i="1"/>
  <c r="V171" i="1"/>
  <c r="T171" i="1"/>
  <c r="AB170" i="1"/>
  <c r="Z170" i="1"/>
  <c r="X170" i="1"/>
  <c r="V170" i="1"/>
  <c r="T170" i="1"/>
  <c r="AB169" i="1"/>
  <c r="Z169" i="1"/>
  <c r="X169" i="1"/>
  <c r="V169" i="1"/>
  <c r="T169" i="1"/>
  <c r="AB168" i="1"/>
  <c r="Z168" i="1"/>
  <c r="X168" i="1"/>
  <c r="V168" i="1"/>
  <c r="T168" i="1"/>
  <c r="AB167" i="1"/>
  <c r="Z167" i="1"/>
  <c r="X167" i="1"/>
  <c r="V167" i="1"/>
  <c r="T167" i="1"/>
  <c r="AB166" i="1"/>
  <c r="Z166" i="1"/>
  <c r="X166" i="1"/>
  <c r="V166" i="1"/>
  <c r="T166" i="1"/>
  <c r="AB165" i="1"/>
  <c r="Z165" i="1"/>
  <c r="X165" i="1"/>
  <c r="V165" i="1"/>
  <c r="T165" i="1"/>
  <c r="AB164" i="1"/>
  <c r="Z164" i="1"/>
  <c r="X164" i="1"/>
  <c r="V164" i="1"/>
  <c r="T164" i="1"/>
  <c r="AB163" i="1"/>
  <c r="Z163" i="1"/>
  <c r="X163" i="1"/>
  <c r="V163" i="1"/>
  <c r="T163" i="1"/>
  <c r="AB162" i="1"/>
  <c r="Z162" i="1"/>
  <c r="X162" i="1"/>
  <c r="V162" i="1"/>
  <c r="T162" i="1"/>
  <c r="AB161" i="1"/>
  <c r="Z161" i="1"/>
  <c r="X161" i="1"/>
  <c r="V161" i="1"/>
  <c r="T161" i="1"/>
  <c r="AB160" i="1"/>
  <c r="Z160" i="1"/>
  <c r="X160" i="1"/>
  <c r="V160" i="1"/>
  <c r="T160" i="1"/>
  <c r="AB159" i="1"/>
  <c r="Z159" i="1"/>
  <c r="X159" i="1"/>
  <c r="V159" i="1"/>
  <c r="T159" i="1"/>
  <c r="AB158" i="1"/>
  <c r="Z158" i="1"/>
  <c r="X158" i="1"/>
  <c r="V158" i="1"/>
  <c r="T158" i="1"/>
  <c r="AB157" i="1"/>
  <c r="Z157" i="1"/>
  <c r="X157" i="1"/>
  <c r="V157" i="1"/>
  <c r="T157" i="1"/>
  <c r="AB156" i="1"/>
  <c r="Z156" i="1"/>
  <c r="X156" i="1"/>
  <c r="V156" i="1"/>
  <c r="T156" i="1"/>
  <c r="AB155" i="1"/>
  <c r="Z155" i="1"/>
  <c r="X155" i="1"/>
  <c r="V155" i="1"/>
  <c r="T155" i="1"/>
  <c r="AB154" i="1"/>
  <c r="Z154" i="1"/>
  <c r="X154" i="1"/>
  <c r="V154" i="1"/>
  <c r="T154" i="1"/>
  <c r="AB153" i="1"/>
  <c r="Z153" i="1"/>
  <c r="X153" i="1"/>
  <c r="V153" i="1"/>
  <c r="T153" i="1"/>
  <c r="AB152" i="1"/>
  <c r="Z152" i="1"/>
  <c r="X152" i="1"/>
  <c r="V152" i="1"/>
  <c r="T152" i="1"/>
  <c r="AB151" i="1"/>
  <c r="Z151" i="1"/>
  <c r="X151" i="1"/>
  <c r="V151" i="1"/>
  <c r="T151" i="1"/>
  <c r="AB150" i="1"/>
  <c r="Z150" i="1"/>
  <c r="X150" i="1"/>
  <c r="V150" i="1"/>
  <c r="T150" i="1"/>
  <c r="AB149" i="1"/>
  <c r="Z149" i="1"/>
  <c r="X149" i="1"/>
  <c r="V149" i="1"/>
  <c r="T149" i="1"/>
  <c r="AB148" i="1"/>
  <c r="Z148" i="1"/>
  <c r="X148" i="1"/>
  <c r="V148" i="1"/>
  <c r="T148" i="1"/>
  <c r="AB147" i="1"/>
  <c r="Z147" i="1"/>
  <c r="X147" i="1"/>
  <c r="V147" i="1"/>
  <c r="T147" i="1"/>
  <c r="AB146" i="1"/>
  <c r="Z146" i="1"/>
  <c r="X146" i="1"/>
  <c r="V146" i="1"/>
  <c r="T146" i="1"/>
  <c r="AB145" i="1"/>
  <c r="Z145" i="1"/>
  <c r="X145" i="1"/>
  <c r="V145" i="1"/>
  <c r="T145" i="1"/>
  <c r="AB144" i="1"/>
  <c r="Z144" i="1"/>
  <c r="X144" i="1"/>
  <c r="V144" i="1"/>
  <c r="T144" i="1"/>
  <c r="AB143" i="1"/>
  <c r="Z143" i="1"/>
  <c r="X143" i="1"/>
  <c r="V143" i="1"/>
  <c r="T143" i="1"/>
  <c r="AB142" i="1"/>
  <c r="Z142" i="1"/>
  <c r="X142" i="1"/>
  <c r="V142" i="1"/>
  <c r="T142" i="1"/>
  <c r="AB141" i="1"/>
  <c r="Z141" i="1"/>
  <c r="X141" i="1"/>
  <c r="V141" i="1"/>
  <c r="T141" i="1"/>
  <c r="AB140" i="1"/>
  <c r="Z140" i="1"/>
  <c r="X140" i="1"/>
  <c r="V140" i="1"/>
  <c r="T140" i="1"/>
  <c r="AB139" i="1"/>
  <c r="Z139" i="1"/>
  <c r="X139" i="1"/>
  <c r="V139" i="1"/>
  <c r="T139" i="1"/>
  <c r="AB138" i="1"/>
  <c r="Z138" i="1"/>
  <c r="X138" i="1"/>
  <c r="V138" i="1"/>
  <c r="T138" i="1"/>
  <c r="AB137" i="1"/>
  <c r="Z137" i="1"/>
  <c r="X137" i="1"/>
  <c r="V137" i="1"/>
  <c r="T137" i="1"/>
  <c r="AB136" i="1"/>
  <c r="Z136" i="1"/>
  <c r="X136" i="1"/>
  <c r="V136" i="1"/>
  <c r="T136" i="1"/>
  <c r="R135" i="1"/>
  <c r="AA135" i="1"/>
  <c r="Y135" i="1"/>
  <c r="W135" i="1"/>
  <c r="U135" i="1"/>
  <c r="S135" i="1"/>
  <c r="P127" i="1"/>
  <c r="P31" i="1" s="1"/>
  <c r="AA134" i="1"/>
  <c r="Y134" i="1"/>
  <c r="W134" i="1"/>
  <c r="U134" i="1"/>
  <c r="AA133" i="1"/>
  <c r="Y133" i="1"/>
  <c r="W133" i="1"/>
  <c r="U133" i="1"/>
  <c r="S133" i="1"/>
  <c r="V132" i="1"/>
  <c r="AA132" i="1"/>
  <c r="Y132" i="1"/>
  <c r="W132" i="1"/>
  <c r="U132" i="1"/>
  <c r="S132" i="1"/>
  <c r="R131" i="1"/>
  <c r="AA131" i="1"/>
  <c r="Y131" i="1"/>
  <c r="W131" i="1"/>
  <c r="U131" i="1"/>
  <c r="S131" i="1"/>
  <c r="Z130" i="1"/>
  <c r="Y130" i="1"/>
  <c r="W130" i="1"/>
  <c r="U130" i="1"/>
  <c r="Y129" i="1"/>
  <c r="O127" i="1"/>
  <c r="AA129" i="1"/>
  <c r="K127" i="1"/>
  <c r="W129" i="1"/>
  <c r="U129" i="1"/>
  <c r="S129" i="1"/>
  <c r="D127" i="1"/>
  <c r="V128" i="1"/>
  <c r="AA128" i="1"/>
  <c r="Y128" i="1"/>
  <c r="W128" i="1"/>
  <c r="S128" i="1"/>
  <c r="G127" i="1"/>
  <c r="H127" i="1"/>
  <c r="Z127" i="1" s="1"/>
  <c r="AB126" i="1"/>
  <c r="AA126" i="1"/>
  <c r="Z126" i="1"/>
  <c r="Y126" i="1"/>
  <c r="X126" i="1"/>
  <c r="W126" i="1"/>
  <c r="V126" i="1"/>
  <c r="U126" i="1"/>
  <c r="T126" i="1"/>
  <c r="S126" i="1"/>
  <c r="W125" i="1"/>
  <c r="AA125" i="1"/>
  <c r="R125" i="1"/>
  <c r="Y124" i="1"/>
  <c r="W124" i="1"/>
  <c r="AA124" i="1"/>
  <c r="U124" i="1"/>
  <c r="R124" i="1"/>
  <c r="X123" i="1"/>
  <c r="R123" i="1"/>
  <c r="W122" i="1"/>
  <c r="U122" i="1"/>
  <c r="W121" i="1"/>
  <c r="AA121" i="1"/>
  <c r="U121" i="1"/>
  <c r="R121" i="1"/>
  <c r="M115" i="1"/>
  <c r="M29" i="1" s="1"/>
  <c r="U120" i="1"/>
  <c r="W119" i="1"/>
  <c r="AA119" i="1"/>
  <c r="U119" i="1"/>
  <c r="S118" i="1"/>
  <c r="O115" i="1"/>
  <c r="O29" i="1" s="1"/>
  <c r="AA118" i="1"/>
  <c r="Y118" i="1"/>
  <c r="R118" i="1"/>
  <c r="AA117" i="1"/>
  <c r="U117" i="1"/>
  <c r="R117" i="1"/>
  <c r="Q115" i="1"/>
  <c r="Q29" i="1" s="1"/>
  <c r="U116" i="1"/>
  <c r="Z116" i="1"/>
  <c r="R116" i="1"/>
  <c r="E115" i="1"/>
  <c r="E29" i="1" s="1"/>
  <c r="AB114" i="1"/>
  <c r="AA114" i="1"/>
  <c r="Z114" i="1"/>
  <c r="Y114" i="1"/>
  <c r="X114" i="1"/>
  <c r="W114" i="1"/>
  <c r="V114" i="1"/>
  <c r="U114" i="1"/>
  <c r="T114" i="1"/>
  <c r="AB113" i="1"/>
  <c r="AA113" i="1"/>
  <c r="Z113" i="1"/>
  <c r="Y113" i="1"/>
  <c r="X113" i="1"/>
  <c r="W113" i="1"/>
  <c r="V113" i="1"/>
  <c r="U113" i="1"/>
  <c r="T113" i="1"/>
  <c r="S113" i="1"/>
  <c r="AA112" i="1"/>
  <c r="S112" i="1"/>
  <c r="R112" i="1"/>
  <c r="Q112" i="1"/>
  <c r="P112" i="1"/>
  <c r="O112" i="1"/>
  <c r="W112" i="1" s="1"/>
  <c r="N112" i="1"/>
  <c r="M112" i="1"/>
  <c r="L112" i="1"/>
  <c r="K112" i="1"/>
  <c r="Y112" i="1" s="1"/>
  <c r="J112" i="1"/>
  <c r="I112" i="1"/>
  <c r="U112" i="1" s="1"/>
  <c r="H112" i="1"/>
  <c r="Z112" i="1" s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AB110" i="1"/>
  <c r="AA110" i="1"/>
  <c r="Z110" i="1"/>
  <c r="Y110" i="1"/>
  <c r="X110" i="1"/>
  <c r="W110" i="1"/>
  <c r="V110" i="1"/>
  <c r="U110" i="1"/>
  <c r="T110" i="1"/>
  <c r="S110" i="1"/>
  <c r="AA109" i="1"/>
  <c r="Z109" i="1"/>
  <c r="V109" i="1"/>
  <c r="S109" i="1"/>
  <c r="R109" i="1"/>
  <c r="Q109" i="1"/>
  <c r="P109" i="1"/>
  <c r="O109" i="1"/>
  <c r="N109" i="1"/>
  <c r="M109" i="1"/>
  <c r="L109" i="1"/>
  <c r="K109" i="1"/>
  <c r="Y109" i="1" s="1"/>
  <c r="J109" i="1"/>
  <c r="W109" i="1" s="1"/>
  <c r="I109" i="1"/>
  <c r="U109" i="1" s="1"/>
  <c r="H109" i="1"/>
  <c r="AB109" i="1" s="1"/>
  <c r="G109" i="1"/>
  <c r="F109" i="1"/>
  <c r="E109" i="1"/>
  <c r="D109" i="1"/>
  <c r="R108" i="1"/>
  <c r="W108" i="1"/>
  <c r="U108" i="1"/>
  <c r="V108" i="1"/>
  <c r="Y107" i="1"/>
  <c r="AA107" i="1"/>
  <c r="N105" i="1"/>
  <c r="Z107" i="1"/>
  <c r="W107" i="1"/>
  <c r="R107" i="1"/>
  <c r="P105" i="1"/>
  <c r="O105" i="1"/>
  <c r="AA106" i="1"/>
  <c r="AB106" i="1"/>
  <c r="L105" i="1"/>
  <c r="D105" i="1"/>
  <c r="AB104" i="1"/>
  <c r="AA104" i="1"/>
  <c r="Z104" i="1"/>
  <c r="Y104" i="1"/>
  <c r="X104" i="1"/>
  <c r="W104" i="1"/>
  <c r="V104" i="1"/>
  <c r="U104" i="1"/>
  <c r="T104" i="1"/>
  <c r="S104" i="1"/>
  <c r="O97" i="1"/>
  <c r="O96" i="1" s="1"/>
  <c r="AA103" i="1"/>
  <c r="K97" i="1"/>
  <c r="AB103" i="1"/>
  <c r="Q97" i="1"/>
  <c r="Q96" i="1" s="1"/>
  <c r="S102" i="1"/>
  <c r="U102" i="1"/>
  <c r="E97" i="1"/>
  <c r="E96" i="1" s="1"/>
  <c r="AA101" i="1"/>
  <c r="U101" i="1"/>
  <c r="R101" i="1"/>
  <c r="V100" i="1"/>
  <c r="R100" i="1"/>
  <c r="Y100" i="1"/>
  <c r="Z100" i="1" s="1"/>
  <c r="W100" i="1"/>
  <c r="P97" i="1"/>
  <c r="P96" i="1" s="1"/>
  <c r="AA99" i="1"/>
  <c r="U99" i="1"/>
  <c r="R99" i="1"/>
  <c r="Y98" i="1"/>
  <c r="M97" i="1"/>
  <c r="M96" i="1" s="1"/>
  <c r="U98" i="1"/>
  <c r="R98" i="1"/>
  <c r="AB95" i="1"/>
  <c r="AA95" i="1"/>
  <c r="Z95" i="1"/>
  <c r="Y95" i="1"/>
  <c r="X95" i="1"/>
  <c r="W95" i="1"/>
  <c r="V95" i="1"/>
  <c r="U95" i="1"/>
  <c r="T95" i="1"/>
  <c r="W94" i="1"/>
  <c r="AA94" i="1"/>
  <c r="O89" i="1"/>
  <c r="O88" i="1" s="1"/>
  <c r="AA93" i="1"/>
  <c r="K89" i="1"/>
  <c r="K88" i="1" s="1"/>
  <c r="AB93" i="1"/>
  <c r="W92" i="1"/>
  <c r="Y92" i="1"/>
  <c r="U92" i="1"/>
  <c r="R91" i="1"/>
  <c r="W91" i="1"/>
  <c r="E89" i="1"/>
  <c r="E88" i="1" s="1"/>
  <c r="Z90" i="1"/>
  <c r="U90" i="1"/>
  <c r="R90" i="1"/>
  <c r="AA86" i="1"/>
  <c r="S86" i="1"/>
  <c r="W86" i="1"/>
  <c r="Y86" i="1"/>
  <c r="R86" i="1"/>
  <c r="S85" i="1"/>
  <c r="U85" i="1"/>
  <c r="W84" i="1"/>
  <c r="U84" i="1"/>
  <c r="P81" i="1"/>
  <c r="P79" i="1" s="1"/>
  <c r="AA83" i="1"/>
  <c r="J81" i="1"/>
  <c r="S83" i="1"/>
  <c r="R83" i="1"/>
  <c r="AA82" i="1"/>
  <c r="O81" i="1"/>
  <c r="O79" i="1" s="1"/>
  <c r="N81" i="1"/>
  <c r="N79" i="1" s="1"/>
  <c r="F81" i="1"/>
  <c r="F79" i="1" s="1"/>
  <c r="L81" i="1"/>
  <c r="L79" i="1" s="1"/>
  <c r="D81" i="1"/>
  <c r="D79" i="1" s="1"/>
  <c r="AB80" i="1"/>
  <c r="AA80" i="1"/>
  <c r="Z80" i="1"/>
  <c r="Y80" i="1"/>
  <c r="X80" i="1"/>
  <c r="W80" i="1"/>
  <c r="V80" i="1"/>
  <c r="U80" i="1"/>
  <c r="T80" i="1"/>
  <c r="S80" i="1"/>
  <c r="R78" i="1"/>
  <c r="R77" i="1" s="1"/>
  <c r="P77" i="1"/>
  <c r="N77" i="1"/>
  <c r="M77" i="1"/>
  <c r="M72" i="1" s="1"/>
  <c r="Y78" i="1"/>
  <c r="W78" i="1"/>
  <c r="U78" i="1"/>
  <c r="T78" i="1"/>
  <c r="F77" i="1"/>
  <c r="E77" i="1"/>
  <c r="D77" i="1"/>
  <c r="U77" i="1"/>
  <c r="Q77" i="1"/>
  <c r="O77" i="1"/>
  <c r="K77" i="1"/>
  <c r="I77" i="1"/>
  <c r="G77" i="1"/>
  <c r="AB76" i="1"/>
  <c r="AA76" i="1"/>
  <c r="Z76" i="1"/>
  <c r="Y76" i="1"/>
  <c r="X76" i="1"/>
  <c r="W76" i="1"/>
  <c r="V76" i="1"/>
  <c r="U76" i="1"/>
  <c r="T76" i="1"/>
  <c r="S76" i="1"/>
  <c r="R75" i="1"/>
  <c r="N73" i="1"/>
  <c r="AA75" i="1"/>
  <c r="Y75" i="1"/>
  <c r="W75" i="1"/>
  <c r="U75" i="1"/>
  <c r="S75" i="1"/>
  <c r="F73" i="1"/>
  <c r="Q73" i="1"/>
  <c r="Q72" i="1" s="1"/>
  <c r="O73" i="1"/>
  <c r="O72" i="1" s="1"/>
  <c r="M73" i="1"/>
  <c r="K73" i="1"/>
  <c r="I73" i="1"/>
  <c r="I72" i="1" s="1"/>
  <c r="H73" i="1"/>
  <c r="S73" i="1" s="1"/>
  <c r="E73" i="1"/>
  <c r="E72" i="1" s="1"/>
  <c r="P73" i="1"/>
  <c r="P72" i="1" s="1"/>
  <c r="J73" i="1"/>
  <c r="D73" i="1"/>
  <c r="D72" i="1" s="1"/>
  <c r="K72" i="1"/>
  <c r="Y72" i="1" s="1"/>
  <c r="S71" i="1"/>
  <c r="Q70" i="1"/>
  <c r="P70" i="1"/>
  <c r="N70" i="1"/>
  <c r="M70" i="1"/>
  <c r="L70" i="1"/>
  <c r="AA70" i="1" s="1"/>
  <c r="J70" i="1"/>
  <c r="I70" i="1"/>
  <c r="F70" i="1"/>
  <c r="E70" i="1"/>
  <c r="D70" i="1"/>
  <c r="AB69" i="1"/>
  <c r="AA69" i="1"/>
  <c r="Z69" i="1"/>
  <c r="Y69" i="1"/>
  <c r="X69" i="1"/>
  <c r="W69" i="1"/>
  <c r="V69" i="1"/>
  <c r="U69" i="1"/>
  <c r="T69" i="1"/>
  <c r="S69" i="1"/>
  <c r="Y68" i="1"/>
  <c r="O67" i="1"/>
  <c r="N67" i="1"/>
  <c r="L67" i="1"/>
  <c r="K67" i="1"/>
  <c r="W68" i="1"/>
  <c r="G67" i="1"/>
  <c r="F67" i="1"/>
  <c r="E67" i="1"/>
  <c r="D67" i="1"/>
  <c r="D66" i="1" s="1"/>
  <c r="D65" i="1" s="1"/>
  <c r="AB64" i="1"/>
  <c r="AA64" i="1"/>
  <c r="Z64" i="1"/>
  <c r="Y64" i="1"/>
  <c r="X64" i="1"/>
  <c r="W64" i="1"/>
  <c r="V64" i="1"/>
  <c r="U64" i="1"/>
  <c r="T64" i="1"/>
  <c r="S64" i="1"/>
  <c r="AB63" i="1"/>
  <c r="AA63" i="1"/>
  <c r="Z63" i="1"/>
  <c r="Y63" i="1"/>
  <c r="X63" i="1"/>
  <c r="W63" i="1"/>
  <c r="V63" i="1"/>
  <c r="U63" i="1"/>
  <c r="T63" i="1"/>
  <c r="S63" i="1"/>
  <c r="Z62" i="1"/>
  <c r="Y62" i="1"/>
  <c r="R62" i="1"/>
  <c r="Q62" i="1"/>
  <c r="AA62" i="1" s="1"/>
  <c r="P62" i="1"/>
  <c r="O62" i="1"/>
  <c r="N62" i="1"/>
  <c r="M62" i="1"/>
  <c r="S62" i="1" s="1"/>
  <c r="L62" i="1"/>
  <c r="K62" i="1"/>
  <c r="J62" i="1"/>
  <c r="W62" i="1" s="1"/>
  <c r="I62" i="1"/>
  <c r="U62" i="1" s="1"/>
  <c r="H62" i="1"/>
  <c r="AB62" i="1" s="1"/>
  <c r="G62" i="1"/>
  <c r="F62" i="1"/>
  <c r="E62" i="1"/>
  <c r="D62" i="1"/>
  <c r="Y61" i="1"/>
  <c r="W61" i="1"/>
  <c r="Z61" i="1"/>
  <c r="Y60" i="1"/>
  <c r="W60" i="1"/>
  <c r="Y59" i="1"/>
  <c r="W59" i="1"/>
  <c r="V59" i="1"/>
  <c r="Z59" i="1"/>
  <c r="L53" i="1"/>
  <c r="Y58" i="1"/>
  <c r="Y57" i="1"/>
  <c r="AA57" i="1"/>
  <c r="R57" i="1"/>
  <c r="W57" i="1"/>
  <c r="V57" i="1"/>
  <c r="Z57" i="1"/>
  <c r="F53" i="1"/>
  <c r="R56" i="1"/>
  <c r="AA56" i="1"/>
  <c r="Y56" i="1"/>
  <c r="W56" i="1"/>
  <c r="U56" i="1"/>
  <c r="AB56" i="1"/>
  <c r="Z55" i="1"/>
  <c r="Q53" i="1"/>
  <c r="Y55" i="1"/>
  <c r="U55" i="1"/>
  <c r="V55" i="1"/>
  <c r="R55" i="1"/>
  <c r="D53" i="1"/>
  <c r="Y54" i="1"/>
  <c r="J53" i="1"/>
  <c r="W53" i="1" s="1"/>
  <c r="G53" i="1"/>
  <c r="G50" i="1" s="1"/>
  <c r="O53" i="1"/>
  <c r="H53" i="1"/>
  <c r="AA52" i="1"/>
  <c r="W52" i="1"/>
  <c r="AB52" i="1"/>
  <c r="R52" i="1"/>
  <c r="Y51" i="1"/>
  <c r="U51" i="1"/>
  <c r="R51" i="1"/>
  <c r="O50" i="1"/>
  <c r="AB46" i="1"/>
  <c r="AA46" i="1"/>
  <c r="Z46" i="1"/>
  <c r="Y46" i="1"/>
  <c r="X46" i="1"/>
  <c r="W46" i="1"/>
  <c r="V46" i="1"/>
  <c r="U46" i="1"/>
  <c r="T46" i="1"/>
  <c r="S46" i="1"/>
  <c r="R45" i="1"/>
  <c r="Q45" i="1"/>
  <c r="AA45" i="1" s="1"/>
  <c r="P45" i="1"/>
  <c r="O45" i="1"/>
  <c r="N45" i="1"/>
  <c r="M45" i="1"/>
  <c r="S45" i="1" s="1"/>
  <c r="L45" i="1"/>
  <c r="K45" i="1"/>
  <c r="Y45" i="1" s="1"/>
  <c r="I45" i="1"/>
  <c r="H45" i="1"/>
  <c r="G45" i="1"/>
  <c r="F45" i="1"/>
  <c r="E45" i="1"/>
  <c r="D45" i="1"/>
  <c r="R44" i="1"/>
  <c r="Q44" i="1"/>
  <c r="P44" i="1"/>
  <c r="O44" i="1"/>
  <c r="N44" i="1"/>
  <c r="M44" i="1"/>
  <c r="L44" i="1"/>
  <c r="AA44" i="1" s="1"/>
  <c r="K44" i="1"/>
  <c r="Y44" i="1" s="1"/>
  <c r="J44" i="1"/>
  <c r="W44" i="1" s="1"/>
  <c r="I44" i="1"/>
  <c r="U44" i="1" s="1"/>
  <c r="H44" i="1"/>
  <c r="S44" i="1" s="1"/>
  <c r="G44" i="1"/>
  <c r="F44" i="1"/>
  <c r="E44" i="1"/>
  <c r="D44" i="1"/>
  <c r="AA43" i="1"/>
  <c r="S43" i="1"/>
  <c r="R43" i="1"/>
  <c r="Q43" i="1"/>
  <c r="P43" i="1"/>
  <c r="O43" i="1"/>
  <c r="W43" i="1" s="1"/>
  <c r="N43" i="1"/>
  <c r="M43" i="1"/>
  <c r="L43" i="1"/>
  <c r="K43" i="1"/>
  <c r="Y43" i="1" s="1"/>
  <c r="J43" i="1"/>
  <c r="I43" i="1"/>
  <c r="U43" i="1" s="1"/>
  <c r="H43" i="1"/>
  <c r="Z43" i="1" s="1"/>
  <c r="G43" i="1"/>
  <c r="F43" i="1"/>
  <c r="E43" i="1"/>
  <c r="D43" i="1"/>
  <c r="Z42" i="1"/>
  <c r="V42" i="1"/>
  <c r="R42" i="1"/>
  <c r="Q42" i="1"/>
  <c r="P42" i="1"/>
  <c r="Y42" i="1" s="1"/>
  <c r="O42" i="1"/>
  <c r="N42" i="1"/>
  <c r="M42" i="1"/>
  <c r="L42" i="1"/>
  <c r="AA42" i="1" s="1"/>
  <c r="K42" i="1"/>
  <c r="J42" i="1"/>
  <c r="W42" i="1" s="1"/>
  <c r="I42" i="1"/>
  <c r="U42" i="1" s="1"/>
  <c r="H42" i="1"/>
  <c r="AB42" i="1" s="1"/>
  <c r="G42" i="1"/>
  <c r="F42" i="1"/>
  <c r="E42" i="1"/>
  <c r="D42" i="1"/>
  <c r="Y41" i="1"/>
  <c r="R41" i="1"/>
  <c r="Q41" i="1"/>
  <c r="AA41" i="1" s="1"/>
  <c r="P41" i="1"/>
  <c r="O41" i="1"/>
  <c r="W41" i="1" s="1"/>
  <c r="N41" i="1"/>
  <c r="M41" i="1"/>
  <c r="S41" i="1" s="1"/>
  <c r="L41" i="1"/>
  <c r="K41" i="1"/>
  <c r="J41" i="1"/>
  <c r="I41" i="1"/>
  <c r="U41" i="1" s="1"/>
  <c r="H41" i="1"/>
  <c r="AB41" i="1" s="1"/>
  <c r="G41" i="1"/>
  <c r="F41" i="1"/>
  <c r="E41" i="1"/>
  <c r="D41" i="1"/>
  <c r="R40" i="1"/>
  <c r="P40" i="1"/>
  <c r="O40" i="1"/>
  <c r="N40" i="1"/>
  <c r="M40" i="1"/>
  <c r="L40" i="1"/>
  <c r="K40" i="1"/>
  <c r="I40" i="1"/>
  <c r="H40" i="1"/>
  <c r="G40" i="1"/>
  <c r="F40" i="1"/>
  <c r="E40" i="1"/>
  <c r="D40" i="1"/>
  <c r="AB39" i="1"/>
  <c r="AA39" i="1"/>
  <c r="Z39" i="1"/>
  <c r="Y39" i="1"/>
  <c r="X39" i="1"/>
  <c r="W39" i="1"/>
  <c r="V39" i="1"/>
  <c r="U39" i="1"/>
  <c r="T39" i="1"/>
  <c r="S39" i="1"/>
  <c r="AB38" i="1"/>
  <c r="AA38" i="1"/>
  <c r="Z38" i="1"/>
  <c r="Y38" i="1"/>
  <c r="X38" i="1"/>
  <c r="W38" i="1"/>
  <c r="V38" i="1"/>
  <c r="U38" i="1"/>
  <c r="T38" i="1"/>
  <c r="S38" i="1"/>
  <c r="AB37" i="1"/>
  <c r="AA37" i="1"/>
  <c r="Z37" i="1"/>
  <c r="Y37" i="1"/>
  <c r="X37" i="1"/>
  <c r="W37" i="1"/>
  <c r="V37" i="1"/>
  <c r="U37" i="1"/>
  <c r="T37" i="1"/>
  <c r="S37" i="1"/>
  <c r="AB36" i="1"/>
  <c r="AA36" i="1"/>
  <c r="Z36" i="1"/>
  <c r="Y36" i="1"/>
  <c r="X36" i="1"/>
  <c r="W36" i="1"/>
  <c r="V36" i="1"/>
  <c r="U36" i="1"/>
  <c r="T36" i="1"/>
  <c r="S36" i="1"/>
  <c r="AB35" i="1"/>
  <c r="AA35" i="1"/>
  <c r="Z35" i="1"/>
  <c r="Y35" i="1"/>
  <c r="X35" i="1"/>
  <c r="W35" i="1"/>
  <c r="V35" i="1"/>
  <c r="U35" i="1"/>
  <c r="T35" i="1"/>
  <c r="S35" i="1"/>
  <c r="AB34" i="1"/>
  <c r="AA34" i="1"/>
  <c r="Z34" i="1"/>
  <c r="Y34" i="1"/>
  <c r="X34" i="1"/>
  <c r="W34" i="1"/>
  <c r="V34" i="1"/>
  <c r="U34" i="1"/>
  <c r="T34" i="1"/>
  <c r="S34" i="1"/>
  <c r="AB33" i="1"/>
  <c r="AA33" i="1"/>
  <c r="Z33" i="1"/>
  <c r="Y33" i="1"/>
  <c r="X33" i="1"/>
  <c r="W33" i="1"/>
  <c r="V33" i="1"/>
  <c r="U33" i="1"/>
  <c r="T33" i="1"/>
  <c r="S33" i="1"/>
  <c r="AB32" i="1"/>
  <c r="AA32" i="1"/>
  <c r="Z32" i="1"/>
  <c r="Y32" i="1"/>
  <c r="X32" i="1"/>
  <c r="W32" i="1"/>
  <c r="V32" i="1"/>
  <c r="U32" i="1"/>
  <c r="T32" i="1"/>
  <c r="S32" i="1"/>
  <c r="O31" i="1"/>
  <c r="K31" i="1"/>
  <c r="Y31" i="1" s="1"/>
  <c r="H31" i="1"/>
  <c r="G31" i="1"/>
  <c r="D31" i="1"/>
  <c r="R30" i="1"/>
  <c r="Q30" i="1"/>
  <c r="P30" i="1"/>
  <c r="O30" i="1"/>
  <c r="N30" i="1"/>
  <c r="M30" i="1"/>
  <c r="L30" i="1"/>
  <c r="AA30" i="1" s="1"/>
  <c r="K30" i="1"/>
  <c r="Y30" i="1" s="1"/>
  <c r="J30" i="1"/>
  <c r="W30" i="1" s="1"/>
  <c r="I30" i="1"/>
  <c r="U30" i="1" s="1"/>
  <c r="H30" i="1"/>
  <c r="AB30" i="1" s="1"/>
  <c r="G30" i="1"/>
  <c r="F30" i="1"/>
  <c r="E30" i="1"/>
  <c r="D30" i="1"/>
  <c r="Z28" i="1"/>
  <c r="V28" i="1"/>
  <c r="R28" i="1"/>
  <c r="Q28" i="1"/>
  <c r="P28" i="1"/>
  <c r="Y28" i="1" s="1"/>
  <c r="O28" i="1"/>
  <c r="N28" i="1"/>
  <c r="M28" i="1"/>
  <c r="L28" i="1"/>
  <c r="AA28" i="1" s="1"/>
  <c r="K28" i="1"/>
  <c r="J28" i="1"/>
  <c r="W28" i="1" s="1"/>
  <c r="I28" i="1"/>
  <c r="U28" i="1" s="1"/>
  <c r="H28" i="1"/>
  <c r="S28" i="1" s="1"/>
  <c r="G28" i="1"/>
  <c r="F28" i="1"/>
  <c r="E28" i="1"/>
  <c r="D28" i="1"/>
  <c r="F23" i="1"/>
  <c r="G23" i="1" s="1"/>
  <c r="H23" i="1" s="1"/>
  <c r="I23" i="1" s="1"/>
  <c r="J23" i="1" s="1"/>
  <c r="K23" i="1" s="1"/>
  <c r="L23" i="1" s="1"/>
  <c r="M23" i="1" s="1"/>
  <c r="N23" i="1" s="1"/>
  <c r="O23" i="1" s="1"/>
  <c r="P23" i="1" s="1"/>
  <c r="Q23" i="1" s="1"/>
  <c r="R23" i="1" s="1"/>
  <c r="S23" i="1" s="1"/>
  <c r="T23" i="1" s="1"/>
  <c r="U23" i="1" s="1"/>
  <c r="V23" i="1" s="1"/>
  <c r="W23" i="1" s="1"/>
  <c r="X23" i="1" s="1"/>
  <c r="Y23" i="1" s="1"/>
  <c r="Z23" i="1" s="1"/>
  <c r="AA23" i="1" s="1"/>
  <c r="AB23" i="1" s="1"/>
  <c r="AC23" i="1" s="1"/>
  <c r="D23" i="1"/>
  <c r="Q50" i="1" l="1"/>
  <c r="AA53" i="1"/>
  <c r="Y97" i="1"/>
  <c r="K96" i="1"/>
  <c r="Y96" i="1" s="1"/>
  <c r="X53" i="1"/>
  <c r="Z54" i="1"/>
  <c r="R103" i="1"/>
  <c r="G97" i="1"/>
  <c r="G96" i="1" s="1"/>
  <c r="S134" i="1"/>
  <c r="V134" i="1"/>
  <c r="W198" i="1"/>
  <c r="W197" i="1" s="1"/>
  <c r="J197" i="1"/>
  <c r="X75" i="1"/>
  <c r="S121" i="1"/>
  <c r="T121" i="1" s="1"/>
  <c r="S40" i="1"/>
  <c r="AA40" i="1"/>
  <c r="Y40" i="1"/>
  <c r="F50" i="1"/>
  <c r="W51" i="1"/>
  <c r="U52" i="1"/>
  <c r="P53" i="1"/>
  <c r="W55" i="1"/>
  <c r="V56" i="1"/>
  <c r="V58" i="1"/>
  <c r="AA58" i="1"/>
  <c r="AB58" i="1" s="1"/>
  <c r="V60" i="1"/>
  <c r="AA60" i="1"/>
  <c r="AB60" i="1" s="1"/>
  <c r="U68" i="1"/>
  <c r="S68" i="1"/>
  <c r="AA68" i="1"/>
  <c r="AB68" i="1" s="1"/>
  <c r="R71" i="1"/>
  <c r="R70" i="1" s="1"/>
  <c r="Y71" i="1"/>
  <c r="W71" i="1"/>
  <c r="AA71" i="1"/>
  <c r="U74" i="1"/>
  <c r="Z75" i="1"/>
  <c r="AB78" i="1"/>
  <c r="Y93" i="1"/>
  <c r="D97" i="1"/>
  <c r="D96" i="1" s="1"/>
  <c r="V98" i="1"/>
  <c r="H97" i="1"/>
  <c r="H96" i="1" s="1"/>
  <c r="Z98" i="1"/>
  <c r="AA98" i="1"/>
  <c r="AB98" i="1" s="1"/>
  <c r="L97" i="1"/>
  <c r="AA102" i="1"/>
  <c r="Y122" i="1"/>
  <c r="F127" i="1"/>
  <c r="F31" i="1" s="1"/>
  <c r="N127" i="1"/>
  <c r="N31" i="1" s="1"/>
  <c r="S130" i="1"/>
  <c r="V130" i="1"/>
  <c r="AA130" i="1"/>
  <c r="L127" i="1"/>
  <c r="L31" i="1" s="1"/>
  <c r="M89" i="1"/>
  <c r="M88" i="1" s="1"/>
  <c r="AB117" i="1"/>
  <c r="S117" i="1"/>
  <c r="Z117" i="1"/>
  <c r="Z31" i="1"/>
  <c r="U40" i="1"/>
  <c r="U45" i="1"/>
  <c r="K53" i="1"/>
  <c r="E53" i="1"/>
  <c r="E50" i="1" s="1"/>
  <c r="I53" i="1"/>
  <c r="R54" i="1"/>
  <c r="W58" i="1"/>
  <c r="P67" i="1"/>
  <c r="P66" i="1" s="1"/>
  <c r="P65" i="1" s="1"/>
  <c r="F66" i="1"/>
  <c r="N66" i="1"/>
  <c r="N65" i="1" s="1"/>
  <c r="Z71" i="1"/>
  <c r="F72" i="1"/>
  <c r="N72" i="1"/>
  <c r="AB75" i="1"/>
  <c r="H81" i="1"/>
  <c r="H79" i="1" s="1"/>
  <c r="E81" i="1"/>
  <c r="E79" i="1" s="1"/>
  <c r="I81" i="1"/>
  <c r="M81" i="1"/>
  <c r="M79" i="1" s="1"/>
  <c r="Q81" i="1"/>
  <c r="Q79" i="1" s="1"/>
  <c r="R84" i="1"/>
  <c r="D89" i="1"/>
  <c r="D88" i="1" s="1"/>
  <c r="D87" i="1" s="1"/>
  <c r="D27" i="1" s="1"/>
  <c r="H89" i="1"/>
  <c r="V90" i="1"/>
  <c r="L89" i="1"/>
  <c r="P89" i="1"/>
  <c r="R93" i="1"/>
  <c r="G89" i="1"/>
  <c r="G88" i="1" s="1"/>
  <c r="G87" i="1" s="1"/>
  <c r="G27" i="1" s="1"/>
  <c r="O87" i="1"/>
  <c r="O27" i="1" s="1"/>
  <c r="AB99" i="1"/>
  <c r="Z99" i="1"/>
  <c r="R106" i="1"/>
  <c r="R105" i="1" s="1"/>
  <c r="G105" i="1"/>
  <c r="Z106" i="1"/>
  <c r="Y106" i="1"/>
  <c r="K105" i="1"/>
  <c r="V117" i="1"/>
  <c r="X121" i="1"/>
  <c r="Y127" i="1"/>
  <c r="Z134" i="1"/>
  <c r="H67" i="1"/>
  <c r="AB94" i="1"/>
  <c r="S94" i="1"/>
  <c r="AB101" i="1"/>
  <c r="V101" i="1"/>
  <c r="D50" i="1"/>
  <c r="D49" i="1" s="1"/>
  <c r="H50" i="1"/>
  <c r="L50" i="1"/>
  <c r="P50" i="1"/>
  <c r="Y52" i="1"/>
  <c r="W54" i="1"/>
  <c r="AB55" i="1"/>
  <c r="AA55" i="1"/>
  <c r="Z56" i="1"/>
  <c r="Z58" i="1"/>
  <c r="AA59" i="1"/>
  <c r="Z60" i="1"/>
  <c r="U61" i="1"/>
  <c r="S61" i="1"/>
  <c r="AA61" i="1"/>
  <c r="Z68" i="1"/>
  <c r="U70" i="1"/>
  <c r="L73" i="1"/>
  <c r="AA73" i="1" s="1"/>
  <c r="T75" i="1"/>
  <c r="S82" i="1"/>
  <c r="Y83" i="1"/>
  <c r="W83" i="1"/>
  <c r="Z84" i="1"/>
  <c r="S84" i="1"/>
  <c r="AA84" i="1"/>
  <c r="AA85" i="1"/>
  <c r="Q89" i="1"/>
  <c r="Q88" i="1" s="1"/>
  <c r="Y105" i="1"/>
  <c r="D115" i="1"/>
  <c r="D29" i="1" s="1"/>
  <c r="H115" i="1"/>
  <c r="H29" i="1" s="1"/>
  <c r="V116" i="1"/>
  <c r="L115" i="1"/>
  <c r="AA116" i="1"/>
  <c r="P115" i="1"/>
  <c r="P29" i="1" s="1"/>
  <c r="Z93" i="1"/>
  <c r="V99" i="1"/>
  <c r="Y103" i="1"/>
  <c r="AB118" i="1"/>
  <c r="W123" i="1"/>
  <c r="Z125" i="1"/>
  <c r="Y125" i="1"/>
  <c r="Z129" i="1"/>
  <c r="R130" i="1"/>
  <c r="V131" i="1"/>
  <c r="Z133" i="1"/>
  <c r="R134" i="1"/>
  <c r="V135" i="1"/>
  <c r="U83" i="1"/>
  <c r="R85" i="1"/>
  <c r="Y85" i="1"/>
  <c r="W85" i="1"/>
  <c r="Z86" i="1"/>
  <c r="I89" i="1"/>
  <c r="U89" i="1" s="1"/>
  <c r="F89" i="1"/>
  <c r="F88" i="1" s="1"/>
  <c r="W90" i="1"/>
  <c r="N89" i="1"/>
  <c r="N88" i="1" s="1"/>
  <c r="U93" i="1"/>
  <c r="F97" i="1"/>
  <c r="F96" i="1" s="1"/>
  <c r="W98" i="1"/>
  <c r="N97" i="1"/>
  <c r="N96" i="1" s="1"/>
  <c r="W99" i="1"/>
  <c r="AB100" i="1"/>
  <c r="AA100" i="1"/>
  <c r="W101" i="1"/>
  <c r="R102" i="1"/>
  <c r="Y102" i="1"/>
  <c r="W102" i="1"/>
  <c r="U103" i="1"/>
  <c r="H105" i="1"/>
  <c r="E105" i="1"/>
  <c r="E87" i="1" s="1"/>
  <c r="E27" i="1" s="1"/>
  <c r="U106" i="1"/>
  <c r="M105" i="1"/>
  <c r="Q105" i="1"/>
  <c r="AA105" i="1" s="1"/>
  <c r="AB105" i="1" s="1"/>
  <c r="Y108" i="1"/>
  <c r="F115" i="1"/>
  <c r="F29" i="1" s="1"/>
  <c r="W116" i="1"/>
  <c r="N115" i="1"/>
  <c r="N29" i="1" s="1"/>
  <c r="W117" i="1"/>
  <c r="U118" i="1"/>
  <c r="R120" i="1"/>
  <c r="Y120" i="1"/>
  <c r="W120" i="1"/>
  <c r="AA123" i="1"/>
  <c r="Y123" i="1"/>
  <c r="U125" i="1"/>
  <c r="Z128" i="1"/>
  <c r="R129" i="1"/>
  <c r="Z132" i="1"/>
  <c r="R133" i="1"/>
  <c r="Y84" i="1"/>
  <c r="Z85" i="1"/>
  <c r="U86" i="1"/>
  <c r="Y90" i="1"/>
  <c r="V91" i="1"/>
  <c r="AA91" i="1"/>
  <c r="AB91" i="1" s="1"/>
  <c r="W93" i="1"/>
  <c r="R94" i="1"/>
  <c r="I97" i="1"/>
  <c r="U97" i="1" s="1"/>
  <c r="Y99" i="1"/>
  <c r="U100" i="1"/>
  <c r="Y101" i="1"/>
  <c r="Z101" i="1" s="1"/>
  <c r="Z102" i="1"/>
  <c r="W103" i="1"/>
  <c r="F105" i="1"/>
  <c r="W106" i="1"/>
  <c r="U107" i="1"/>
  <c r="AA108" i="1"/>
  <c r="AB108" i="1" s="1"/>
  <c r="Z108" i="1"/>
  <c r="I115" i="1"/>
  <c r="G115" i="1"/>
  <c r="G29" i="1" s="1"/>
  <c r="Y116" i="1"/>
  <c r="Y117" i="1"/>
  <c r="W118" i="1"/>
  <c r="Y119" i="1"/>
  <c r="AA120" i="1"/>
  <c r="Y121" i="1"/>
  <c r="U123" i="1"/>
  <c r="E127" i="1"/>
  <c r="E31" i="1" s="1"/>
  <c r="I127" i="1"/>
  <c r="I31" i="1" s="1"/>
  <c r="U31" i="1" s="1"/>
  <c r="R128" i="1"/>
  <c r="Q127" i="1"/>
  <c r="Q31" i="1" s="1"/>
  <c r="AA31" i="1" s="1"/>
  <c r="W127" i="1"/>
  <c r="V129" i="1"/>
  <c r="Z131" i="1"/>
  <c r="R132" i="1"/>
  <c r="V133" i="1"/>
  <c r="Z135" i="1"/>
  <c r="U198" i="1"/>
  <c r="U197" i="1" s="1"/>
  <c r="D26" i="1"/>
  <c r="D25" i="1" s="1"/>
  <c r="D24" i="1" s="1"/>
  <c r="D48" i="1"/>
  <c r="D47" i="1" s="1"/>
  <c r="AA50" i="1"/>
  <c r="AB50" i="1" s="1"/>
  <c r="P49" i="1"/>
  <c r="I50" i="1"/>
  <c r="V50" i="1" s="1"/>
  <c r="AB45" i="1"/>
  <c r="T28" i="1"/>
  <c r="X28" i="1"/>
  <c r="AB28" i="1"/>
  <c r="V30" i="1"/>
  <c r="Z30" i="1"/>
  <c r="T40" i="1"/>
  <c r="AB40" i="1"/>
  <c r="T44" i="1"/>
  <c r="X44" i="1"/>
  <c r="AB44" i="1"/>
  <c r="V51" i="1"/>
  <c r="Z51" i="1"/>
  <c r="V52" i="1"/>
  <c r="Z52" i="1"/>
  <c r="U54" i="1"/>
  <c r="U58" i="1"/>
  <c r="Y67" i="1"/>
  <c r="U72" i="1"/>
  <c r="S30" i="1"/>
  <c r="T31" i="1"/>
  <c r="AB31" i="1"/>
  <c r="V41" i="1"/>
  <c r="Z41" i="1"/>
  <c r="S42" i="1"/>
  <c r="T43" i="1"/>
  <c r="X43" i="1"/>
  <c r="AB43" i="1"/>
  <c r="V45" i="1"/>
  <c r="Z45" i="1"/>
  <c r="J50" i="1"/>
  <c r="S51" i="1"/>
  <c r="AA51" i="1"/>
  <c r="S52" i="1"/>
  <c r="T52" i="1" s="1"/>
  <c r="AA54" i="1"/>
  <c r="AB54" i="1" s="1"/>
  <c r="V54" i="1"/>
  <c r="U57" i="1"/>
  <c r="AB59" i="1"/>
  <c r="S60" i="1"/>
  <c r="R60" i="1"/>
  <c r="T30" i="1"/>
  <c r="X30" i="1"/>
  <c r="V40" i="1"/>
  <c r="Z40" i="1"/>
  <c r="T42" i="1"/>
  <c r="X42" i="1"/>
  <c r="V44" i="1"/>
  <c r="Z44" i="1"/>
  <c r="T51" i="1"/>
  <c r="X51" i="1"/>
  <c r="AB51" i="1"/>
  <c r="X52" i="1"/>
  <c r="Z53" i="1"/>
  <c r="V53" i="1"/>
  <c r="S59" i="1"/>
  <c r="T59" i="1" s="1"/>
  <c r="R59" i="1"/>
  <c r="U60" i="1"/>
  <c r="E66" i="1"/>
  <c r="E65" i="1" s="1"/>
  <c r="E49" i="1" s="1"/>
  <c r="V31" i="1"/>
  <c r="T41" i="1"/>
  <c r="X41" i="1"/>
  <c r="V43" i="1"/>
  <c r="T45" i="1"/>
  <c r="M53" i="1"/>
  <c r="M50" i="1" s="1"/>
  <c r="AB53" i="1"/>
  <c r="N53" i="1"/>
  <c r="N50" i="1" s="1"/>
  <c r="N49" i="1" s="1"/>
  <c r="AB57" i="1"/>
  <c r="S58" i="1"/>
  <c r="R58" i="1"/>
  <c r="R53" i="1" s="1"/>
  <c r="R50" i="1" s="1"/>
  <c r="U59" i="1"/>
  <c r="AB61" i="1"/>
  <c r="R61" i="1"/>
  <c r="V61" i="1"/>
  <c r="V62" i="1"/>
  <c r="L66" i="1"/>
  <c r="I67" i="1"/>
  <c r="M67" i="1"/>
  <c r="M66" i="1" s="1"/>
  <c r="M65" i="1" s="1"/>
  <c r="Q67" i="1"/>
  <c r="Q66" i="1" s="1"/>
  <c r="Q65" i="1" s="1"/>
  <c r="Q49" i="1" s="1"/>
  <c r="R68" i="1"/>
  <c r="R67" i="1" s="1"/>
  <c r="R66" i="1" s="1"/>
  <c r="V68" i="1"/>
  <c r="G70" i="1"/>
  <c r="G66" i="1" s="1"/>
  <c r="K70" i="1"/>
  <c r="Y70" i="1" s="1"/>
  <c r="O70" i="1"/>
  <c r="W70" i="1" s="1"/>
  <c r="T71" i="1"/>
  <c r="X71" i="1"/>
  <c r="AB71" i="1"/>
  <c r="W73" i="1"/>
  <c r="Z73" i="1"/>
  <c r="W74" i="1"/>
  <c r="W81" i="1"/>
  <c r="J79" i="1"/>
  <c r="W79" i="1" s="1"/>
  <c r="R82" i="1"/>
  <c r="R81" i="1" s="1"/>
  <c r="R79" i="1" s="1"/>
  <c r="G81" i="1"/>
  <c r="G79" i="1" s="1"/>
  <c r="Y82" i="1"/>
  <c r="K81" i="1"/>
  <c r="W82" i="1"/>
  <c r="H88" i="1"/>
  <c r="S89" i="1"/>
  <c r="T89" i="1" s="1"/>
  <c r="V89" i="1"/>
  <c r="L88" i="1"/>
  <c r="AA89" i="1"/>
  <c r="AB89" i="1" s="1"/>
  <c r="Y89" i="1"/>
  <c r="Z89" i="1" s="1"/>
  <c r="P88" i="1"/>
  <c r="P87" i="1" s="1"/>
  <c r="P27" i="1" s="1"/>
  <c r="S54" i="1"/>
  <c r="S55" i="1"/>
  <c r="T55" i="1" s="1"/>
  <c r="S56" i="1"/>
  <c r="S57" i="1"/>
  <c r="T57" i="1" s="1"/>
  <c r="J67" i="1"/>
  <c r="Z67" i="1"/>
  <c r="H70" i="1"/>
  <c r="H66" i="1" s="1"/>
  <c r="U71" i="1"/>
  <c r="T73" i="1"/>
  <c r="AB73" i="1"/>
  <c r="U73" i="1"/>
  <c r="Y74" i="1"/>
  <c r="V75" i="1"/>
  <c r="AA79" i="1"/>
  <c r="AB79" i="1" s="1"/>
  <c r="Z82" i="1"/>
  <c r="Z83" i="1"/>
  <c r="T54" i="1"/>
  <c r="X54" i="1"/>
  <c r="X55" i="1"/>
  <c r="T56" i="1"/>
  <c r="X56" i="1"/>
  <c r="X57" i="1"/>
  <c r="T58" i="1"/>
  <c r="X58" i="1"/>
  <c r="X59" i="1"/>
  <c r="T60" i="1"/>
  <c r="X60" i="1"/>
  <c r="T61" i="1"/>
  <c r="X61" i="1"/>
  <c r="T62" i="1"/>
  <c r="X62" i="1"/>
  <c r="S67" i="1"/>
  <c r="T67" i="1" s="1"/>
  <c r="T68" i="1"/>
  <c r="X68" i="1"/>
  <c r="V71" i="1"/>
  <c r="V73" i="1"/>
  <c r="S74" i="1"/>
  <c r="T74" i="1" s="1"/>
  <c r="AA74" i="1"/>
  <c r="AB74" i="1" s="1"/>
  <c r="Y77" i="1"/>
  <c r="U81" i="1"/>
  <c r="X67" i="1"/>
  <c r="X73" i="1"/>
  <c r="G73" i="1"/>
  <c r="G72" i="1" s="1"/>
  <c r="R74" i="1"/>
  <c r="R73" i="1" s="1"/>
  <c r="R72" i="1" s="1"/>
  <c r="Y73" i="1"/>
  <c r="S78" i="1"/>
  <c r="Z78" i="1"/>
  <c r="V78" i="1"/>
  <c r="H77" i="1"/>
  <c r="H72" i="1" s="1"/>
  <c r="AA78" i="1"/>
  <c r="L77" i="1"/>
  <c r="X78" i="1"/>
  <c r="X79" i="1"/>
  <c r="S79" i="1"/>
  <c r="T79" i="1" s="1"/>
  <c r="K87" i="1"/>
  <c r="Y88" i="1"/>
  <c r="V74" i="1"/>
  <c r="Z74" i="1"/>
  <c r="S81" i="1"/>
  <c r="AA81" i="1"/>
  <c r="AB81" i="1" s="1"/>
  <c r="T82" i="1"/>
  <c r="X82" i="1"/>
  <c r="AB82" i="1"/>
  <c r="T83" i="1"/>
  <c r="X83" i="1"/>
  <c r="AB83" i="1"/>
  <c r="T84" i="1"/>
  <c r="X84" i="1"/>
  <c r="AB84" i="1"/>
  <c r="T85" i="1"/>
  <c r="X85" i="1"/>
  <c r="AB85" i="1"/>
  <c r="T86" i="1"/>
  <c r="X86" i="1"/>
  <c r="AB86" i="1"/>
  <c r="I88" i="1"/>
  <c r="J89" i="1"/>
  <c r="S90" i="1"/>
  <c r="AA90" i="1"/>
  <c r="AB90" i="1" s="1"/>
  <c r="Y91" i="1"/>
  <c r="S91" i="1"/>
  <c r="T91" i="1" s="1"/>
  <c r="X91" i="1"/>
  <c r="V115" i="1"/>
  <c r="T81" i="1"/>
  <c r="X81" i="1"/>
  <c r="U82" i="1"/>
  <c r="T90" i="1"/>
  <c r="X90" i="1"/>
  <c r="Z91" i="1"/>
  <c r="R92" i="1"/>
  <c r="R89" i="1" s="1"/>
  <c r="R88" i="1" s="1"/>
  <c r="X74" i="1"/>
  <c r="J77" i="1"/>
  <c r="W77" i="1" s="1"/>
  <c r="V82" i="1"/>
  <c r="V83" i="1"/>
  <c r="V84" i="1"/>
  <c r="V85" i="1"/>
  <c r="V86" i="1"/>
  <c r="U91" i="1"/>
  <c r="S92" i="1"/>
  <c r="T92" i="1" s="1"/>
  <c r="Z92" i="1"/>
  <c r="V92" i="1"/>
  <c r="AA92" i="1"/>
  <c r="AB92" i="1" s="1"/>
  <c r="X92" i="1"/>
  <c r="V93" i="1"/>
  <c r="Z94" i="1"/>
  <c r="Y94" i="1"/>
  <c r="R97" i="1"/>
  <c r="R96" i="1" s="1"/>
  <c r="AB107" i="1"/>
  <c r="S93" i="1"/>
  <c r="T93" i="1" s="1"/>
  <c r="T94" i="1"/>
  <c r="X94" i="1"/>
  <c r="I96" i="1"/>
  <c r="U96" i="1" s="1"/>
  <c r="J97" i="1"/>
  <c r="V97" i="1"/>
  <c r="Z97" i="1"/>
  <c r="S98" i="1"/>
  <c r="S99" i="1"/>
  <c r="T99" i="1" s="1"/>
  <c r="S100" i="1"/>
  <c r="T100" i="1" s="1"/>
  <c r="S101" i="1"/>
  <c r="T102" i="1"/>
  <c r="X102" i="1"/>
  <c r="AB102" i="1"/>
  <c r="I105" i="1"/>
  <c r="U105" i="1" s="1"/>
  <c r="V106" i="1"/>
  <c r="V107" i="1"/>
  <c r="S108" i="1"/>
  <c r="T108" i="1" s="1"/>
  <c r="T112" i="1"/>
  <c r="X112" i="1"/>
  <c r="AB112" i="1"/>
  <c r="J115" i="1"/>
  <c r="X115" i="1" s="1"/>
  <c r="S116" i="1"/>
  <c r="X118" i="1"/>
  <c r="AB119" i="1"/>
  <c r="Z120" i="1"/>
  <c r="V120" i="1"/>
  <c r="Z123" i="1"/>
  <c r="V123" i="1"/>
  <c r="S123" i="1"/>
  <c r="AB123" i="1"/>
  <c r="Z124" i="1"/>
  <c r="V124" i="1"/>
  <c r="AB124" i="1"/>
  <c r="X124" i="1"/>
  <c r="S124" i="1"/>
  <c r="T124" i="1" s="1"/>
  <c r="X93" i="1"/>
  <c r="U94" i="1"/>
  <c r="V94" i="1" s="1"/>
  <c r="V96" i="1"/>
  <c r="Z96" i="1"/>
  <c r="S97" i="1"/>
  <c r="T98" i="1"/>
  <c r="X98" i="1"/>
  <c r="X99" i="1"/>
  <c r="X100" i="1"/>
  <c r="T101" i="1"/>
  <c r="X101" i="1"/>
  <c r="V103" i="1"/>
  <c r="Z103" i="1"/>
  <c r="J105" i="1"/>
  <c r="W105" i="1" s="1"/>
  <c r="V105" i="1"/>
  <c r="Z105" i="1"/>
  <c r="S106" i="1"/>
  <c r="T106" i="1" s="1"/>
  <c r="S107" i="1"/>
  <c r="X108" i="1"/>
  <c r="T109" i="1"/>
  <c r="X109" i="1"/>
  <c r="K115" i="1"/>
  <c r="Z115" i="1" s="1"/>
  <c r="T116" i="1"/>
  <c r="X116" i="1"/>
  <c r="AB116" i="1"/>
  <c r="T117" i="1"/>
  <c r="X117" i="1"/>
  <c r="Z118" i="1"/>
  <c r="V118" i="1"/>
  <c r="T118" i="1"/>
  <c r="S119" i="1"/>
  <c r="T119" i="1" s="1"/>
  <c r="X119" i="1"/>
  <c r="AB120" i="1"/>
  <c r="Z121" i="1"/>
  <c r="V121" i="1"/>
  <c r="R122" i="1"/>
  <c r="S127" i="1"/>
  <c r="AA127" i="1"/>
  <c r="S96" i="1"/>
  <c r="T96" i="1" s="1"/>
  <c r="T97" i="1"/>
  <c r="V102" i="1"/>
  <c r="S103" i="1"/>
  <c r="S105" i="1"/>
  <c r="T105" i="1" s="1"/>
  <c r="X106" i="1"/>
  <c r="T107" i="1"/>
  <c r="X107" i="1"/>
  <c r="V112" i="1"/>
  <c r="R119" i="1"/>
  <c r="S120" i="1"/>
  <c r="T120" i="1" s="1"/>
  <c r="X120" i="1"/>
  <c r="AB121" i="1"/>
  <c r="Z122" i="1"/>
  <c r="V122" i="1"/>
  <c r="S122" i="1"/>
  <c r="T122" i="1" s="1"/>
  <c r="AA122" i="1"/>
  <c r="AB122" i="1" s="1"/>
  <c r="X122" i="1"/>
  <c r="T123" i="1"/>
  <c r="U127" i="1"/>
  <c r="T103" i="1"/>
  <c r="X103" i="1"/>
  <c r="X105" i="1"/>
  <c r="Z119" i="1"/>
  <c r="V119" i="1"/>
  <c r="S125" i="1"/>
  <c r="T125" i="1" s="1"/>
  <c r="T128" i="1"/>
  <c r="X128" i="1"/>
  <c r="AB128" i="1"/>
  <c r="T129" i="1"/>
  <c r="X129" i="1"/>
  <c r="AB129" i="1"/>
  <c r="T130" i="1"/>
  <c r="X130" i="1"/>
  <c r="AB130" i="1"/>
  <c r="T131" i="1"/>
  <c r="X131" i="1"/>
  <c r="AB131" i="1"/>
  <c r="T132" i="1"/>
  <c r="X132" i="1"/>
  <c r="AB132" i="1"/>
  <c r="T133" i="1"/>
  <c r="X133" i="1"/>
  <c r="AB133" i="1"/>
  <c r="T134" i="1"/>
  <c r="X134" i="1"/>
  <c r="AB134" i="1"/>
  <c r="T135" i="1"/>
  <c r="X135" i="1"/>
  <c r="AB135" i="1"/>
  <c r="T175" i="1"/>
  <c r="AB175" i="1"/>
  <c r="V197" i="1"/>
  <c r="Z197" i="1"/>
  <c r="S198" i="1"/>
  <c r="S197" i="1" s="1"/>
  <c r="X125" i="1"/>
  <c r="AB125" i="1"/>
  <c r="AB127" i="1"/>
  <c r="U128" i="1"/>
  <c r="V175" i="1"/>
  <c r="T198" i="1"/>
  <c r="X198" i="1"/>
  <c r="AB198" i="1"/>
  <c r="M127" i="1"/>
  <c r="M31" i="1" s="1"/>
  <c r="S31" i="1" s="1"/>
  <c r="T197" i="1"/>
  <c r="X197" i="1"/>
  <c r="V125" i="1"/>
  <c r="J127" i="1"/>
  <c r="J31" i="1" s="1"/>
  <c r="W31" i="1" s="1"/>
  <c r="V127" i="1"/>
  <c r="V198" i="1"/>
  <c r="R115" i="1" l="1"/>
  <c r="R29" i="1" s="1"/>
  <c r="G65" i="1"/>
  <c r="G49" i="1" s="1"/>
  <c r="U115" i="1"/>
  <c r="I29" i="1"/>
  <c r="F87" i="1"/>
  <c r="F27" i="1" s="1"/>
  <c r="Q87" i="1"/>
  <c r="Q27" i="1" s="1"/>
  <c r="Y53" i="1"/>
  <c r="K50" i="1"/>
  <c r="Y50" i="1" s="1"/>
  <c r="Z50" i="1" s="1"/>
  <c r="O66" i="1"/>
  <c r="O65" i="1" s="1"/>
  <c r="O49" i="1" s="1"/>
  <c r="R127" i="1"/>
  <c r="R31" i="1" s="1"/>
  <c r="AB29" i="1"/>
  <c r="S29" i="1"/>
  <c r="T29" i="1" s="1"/>
  <c r="AA97" i="1"/>
  <c r="AB97" i="1" s="1"/>
  <c r="L96" i="1"/>
  <c r="J175" i="1"/>
  <c r="J45" i="1"/>
  <c r="AA67" i="1"/>
  <c r="AB67" i="1" s="1"/>
  <c r="N87" i="1"/>
  <c r="N27" i="1" s="1"/>
  <c r="V81" i="1"/>
  <c r="I79" i="1"/>
  <c r="F65" i="1"/>
  <c r="F49" i="1" s="1"/>
  <c r="R87" i="1"/>
  <c r="R27" i="1" s="1"/>
  <c r="AA115" i="1"/>
  <c r="AB115" i="1" s="1"/>
  <c r="L29" i="1"/>
  <c r="AA29" i="1" s="1"/>
  <c r="M87" i="1"/>
  <c r="M27" i="1" s="1"/>
  <c r="S66" i="1"/>
  <c r="T66" i="1" s="1"/>
  <c r="H65" i="1"/>
  <c r="E26" i="1"/>
  <c r="E25" i="1" s="1"/>
  <c r="E24" i="1" s="1"/>
  <c r="E48" i="1"/>
  <c r="E47" i="1" s="1"/>
  <c r="O26" i="1"/>
  <c r="O25" i="1" s="1"/>
  <c r="O24" i="1" s="1"/>
  <c r="O48" i="1"/>
  <c r="O47" i="1" s="1"/>
  <c r="Q26" i="1"/>
  <c r="Q25" i="1" s="1"/>
  <c r="Q24" i="1" s="1"/>
  <c r="Q48" i="1"/>
  <c r="Q47" i="1" s="1"/>
  <c r="N48" i="1"/>
  <c r="N47" i="1" s="1"/>
  <c r="N26" i="1"/>
  <c r="N25" i="1" s="1"/>
  <c r="N24" i="1" s="1"/>
  <c r="G26" i="1"/>
  <c r="G25" i="1" s="1"/>
  <c r="G24" i="1" s="1"/>
  <c r="G48" i="1"/>
  <c r="G47" i="1" s="1"/>
  <c r="W97" i="1"/>
  <c r="J96" i="1"/>
  <c r="I66" i="1"/>
  <c r="V66" i="1" s="1"/>
  <c r="U67" i="1"/>
  <c r="AA77" i="1"/>
  <c r="L72" i="1"/>
  <c r="AA72" i="1" s="1"/>
  <c r="V67" i="1"/>
  <c r="S72" i="1"/>
  <c r="T72" i="1" s="1"/>
  <c r="V72" i="1"/>
  <c r="Z72" i="1"/>
  <c r="AA66" i="1"/>
  <c r="AB66" i="1" s="1"/>
  <c r="U53" i="1"/>
  <c r="X127" i="1"/>
  <c r="Y115" i="1"/>
  <c r="K29" i="1"/>
  <c r="S115" i="1"/>
  <c r="T115" i="1" s="1"/>
  <c r="W67" i="1"/>
  <c r="J66" i="1"/>
  <c r="AA88" i="1"/>
  <c r="L87" i="1"/>
  <c r="X31" i="1"/>
  <c r="K66" i="1"/>
  <c r="I87" i="1"/>
  <c r="U88" i="1"/>
  <c r="W50" i="1"/>
  <c r="U50" i="1"/>
  <c r="P26" i="1"/>
  <c r="P25" i="1" s="1"/>
  <c r="P24" i="1" s="1"/>
  <c r="P48" i="1"/>
  <c r="P47" i="1" s="1"/>
  <c r="Y87" i="1"/>
  <c r="K27" i="1"/>
  <c r="Y27" i="1" s="1"/>
  <c r="AB88" i="1"/>
  <c r="S88" i="1"/>
  <c r="T88" i="1" s="1"/>
  <c r="Z88" i="1"/>
  <c r="V88" i="1"/>
  <c r="H87" i="1"/>
  <c r="R65" i="1"/>
  <c r="R49" i="1" s="1"/>
  <c r="X50" i="1"/>
  <c r="T127" i="1"/>
  <c r="X97" i="1"/>
  <c r="W115" i="1"/>
  <c r="J29" i="1"/>
  <c r="W89" i="1"/>
  <c r="J88" i="1"/>
  <c r="X88" i="1" s="1"/>
  <c r="Z77" i="1"/>
  <c r="V77" i="1"/>
  <c r="AB77" i="1"/>
  <c r="X77" i="1"/>
  <c r="T77" i="1"/>
  <c r="S77" i="1"/>
  <c r="J72" i="1"/>
  <c r="W72" i="1" s="1"/>
  <c r="Z70" i="1"/>
  <c r="V70" i="1"/>
  <c r="AB70" i="1"/>
  <c r="X70" i="1"/>
  <c r="S70" i="1"/>
  <c r="T70" i="1" s="1"/>
  <c r="X89" i="1"/>
  <c r="Y81" i="1"/>
  <c r="Z81" i="1" s="1"/>
  <c r="K79" i="1"/>
  <c r="M49" i="1"/>
  <c r="S53" i="1"/>
  <c r="T53" i="1" s="1"/>
  <c r="S50" i="1"/>
  <c r="T50" i="1" s="1"/>
  <c r="F48" i="1" l="1"/>
  <c r="F47" i="1" s="1"/>
  <c r="F26" i="1"/>
  <c r="F25" i="1" s="1"/>
  <c r="F24" i="1" s="1"/>
  <c r="J40" i="1"/>
  <c r="X175" i="1"/>
  <c r="U29" i="1"/>
  <c r="V29" i="1"/>
  <c r="AA96" i="1"/>
  <c r="AB96" i="1" s="1"/>
  <c r="U79" i="1"/>
  <c r="V79" i="1"/>
  <c r="W45" i="1"/>
  <c r="X45" i="1"/>
  <c r="R48" i="1"/>
  <c r="R47" i="1" s="1"/>
  <c r="R26" i="1"/>
  <c r="R25" i="1" s="1"/>
  <c r="R24" i="1" s="1"/>
  <c r="Y66" i="1"/>
  <c r="Z66" i="1" s="1"/>
  <c r="K65" i="1"/>
  <c r="W96" i="1"/>
  <c r="X96" i="1"/>
  <c r="X72" i="1"/>
  <c r="W66" i="1"/>
  <c r="J65" i="1"/>
  <c r="X65" i="1"/>
  <c r="S65" i="1"/>
  <c r="T65" i="1" s="1"/>
  <c r="H49" i="1"/>
  <c r="AA87" i="1"/>
  <c r="AB87" i="1" s="1"/>
  <c r="L27" i="1"/>
  <c r="AA27" i="1" s="1"/>
  <c r="AB72" i="1"/>
  <c r="X66" i="1"/>
  <c r="M26" i="1"/>
  <c r="M25" i="1" s="1"/>
  <c r="M24" i="1" s="1"/>
  <c r="M48" i="1"/>
  <c r="M47" i="1" s="1"/>
  <c r="W29" i="1"/>
  <c r="X29" i="1"/>
  <c r="Y79" i="1"/>
  <c r="Z79" i="1"/>
  <c r="W88" i="1"/>
  <c r="J87" i="1"/>
  <c r="S87" i="1"/>
  <c r="Z87" i="1"/>
  <c r="V87" i="1"/>
  <c r="X87" i="1"/>
  <c r="T87" i="1"/>
  <c r="H27" i="1"/>
  <c r="U87" i="1"/>
  <c r="I27" i="1"/>
  <c r="U27" i="1" s="1"/>
  <c r="Y29" i="1"/>
  <c r="Z29" i="1"/>
  <c r="L65" i="1"/>
  <c r="I65" i="1"/>
  <c r="V65" i="1" s="1"/>
  <c r="U66" i="1"/>
  <c r="W40" i="1" l="1"/>
  <c r="X40" i="1"/>
  <c r="S49" i="1"/>
  <c r="H26" i="1"/>
  <c r="H48" i="1"/>
  <c r="T49" i="1"/>
  <c r="Y65" i="1"/>
  <c r="Z65" i="1" s="1"/>
  <c r="K49" i="1"/>
  <c r="U65" i="1"/>
  <c r="I49" i="1"/>
  <c r="Z27" i="1"/>
  <c r="V27" i="1"/>
  <c r="AB27" i="1"/>
  <c r="S27" i="1"/>
  <c r="T27" i="1" s="1"/>
  <c r="AA65" i="1"/>
  <c r="AB65" i="1" s="1"/>
  <c r="L49" i="1"/>
  <c r="W87" i="1"/>
  <c r="J27" i="1"/>
  <c r="W27" i="1" s="1"/>
  <c r="W65" i="1"/>
  <c r="J49" i="1"/>
  <c r="X49" i="1" s="1"/>
  <c r="I26" i="1" l="1"/>
  <c r="I48" i="1"/>
  <c r="U49" i="1"/>
  <c r="H25" i="1"/>
  <c r="S26" i="1"/>
  <c r="T26" i="1" s="1"/>
  <c r="V26" i="1"/>
  <c r="V49" i="1"/>
  <c r="Y49" i="1"/>
  <c r="Z49" i="1" s="1"/>
  <c r="K26" i="1"/>
  <c r="K48" i="1"/>
  <c r="W49" i="1"/>
  <c r="J48" i="1"/>
  <c r="J26" i="1"/>
  <c r="X26" i="1" s="1"/>
  <c r="AA49" i="1"/>
  <c r="AB49" i="1" s="1"/>
  <c r="L26" i="1"/>
  <c r="L48" i="1"/>
  <c r="X27" i="1"/>
  <c r="H47" i="1"/>
  <c r="X48" i="1"/>
  <c r="S48" i="1"/>
  <c r="T48" i="1" s="1"/>
  <c r="L25" i="1" l="1"/>
  <c r="AA26" i="1"/>
  <c r="I47" i="1"/>
  <c r="U47" i="1" s="1"/>
  <c r="U48" i="1"/>
  <c r="V48" i="1" s="1"/>
  <c r="W26" i="1"/>
  <c r="J25" i="1"/>
  <c r="Y26" i="1"/>
  <c r="Z26" i="1" s="1"/>
  <c r="K25" i="1"/>
  <c r="AB26" i="1"/>
  <c r="U26" i="1"/>
  <c r="I25" i="1"/>
  <c r="Y48" i="1"/>
  <c r="Z48" i="1" s="1"/>
  <c r="K47" i="1"/>
  <c r="Y47" i="1" s="1"/>
  <c r="S47" i="1"/>
  <c r="T47" i="1" s="1"/>
  <c r="Z47" i="1"/>
  <c r="L47" i="1"/>
  <c r="AA47" i="1" s="1"/>
  <c r="AA48" i="1"/>
  <c r="AB48" i="1" s="1"/>
  <c r="W48" i="1"/>
  <c r="J47" i="1"/>
  <c r="W47" i="1" s="1"/>
  <c r="X25" i="1"/>
  <c r="S25" i="1"/>
  <c r="T25" i="1" s="1"/>
  <c r="H24" i="1"/>
  <c r="AB47" i="1" l="1"/>
  <c r="V47" i="1"/>
  <c r="X47" i="1"/>
  <c r="S24" i="1"/>
  <c r="W25" i="1"/>
  <c r="J24" i="1"/>
  <c r="I24" i="1"/>
  <c r="U25" i="1"/>
  <c r="V25" i="1" s="1"/>
  <c r="K24" i="1"/>
  <c r="Y25" i="1"/>
  <c r="Z25" i="1"/>
  <c r="AA25" i="1"/>
  <c r="AB25" i="1" s="1"/>
  <c r="L24" i="1"/>
  <c r="W24" i="1" l="1"/>
  <c r="X24" i="1"/>
  <c r="U24" i="1"/>
  <c r="AA24" i="1"/>
  <c r="Y24" i="1"/>
  <c r="T24" i="1"/>
  <c r="AB24" i="1"/>
  <c r="Z24" i="1" l="1"/>
  <c r="V24" i="1"/>
</calcChain>
</file>

<file path=xl/sharedStrings.xml><?xml version="1.0" encoding="utf-8"?>
<sst xmlns="http://schemas.openxmlformats.org/spreadsheetml/2006/main" count="825" uniqueCount="395">
  <si>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</si>
  <si>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</si>
  <si>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</si>
  <si>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</si>
  <si>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2024 год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</si>
  <si>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</si>
  <si>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</si>
  <si>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</si>
  <si>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</si>
  <si>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</si>
  <si>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</si>
  <si>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</si>
  <si>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</si>
  <si>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</si>
  <si>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</si>
  <si>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01.01.2024 года, млн. рублей 
(с НДС) </t>
  </si>
  <si>
    <t xml:space="preserve">Остаток финансирования капитальных вложений 
на 01.01.2024 года, в прогнозных ценах соответствующих лет, млн. рублей (с НДС) </t>
  </si>
  <si>
    <t>Финансирование капитальных вложений 2024 года, млн. рублей (с НДС)</t>
  </si>
  <si>
    <t xml:space="preserve">Остаток финансирования капитальных вложений 
на 01.01.2024 года в прогнозных ценах соответствующих лет, млн. рублей 
(с НДС) </t>
  </si>
  <si>
    <t>Отклонение от плана финансирования капитальных вложений 2024 года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</si>
  <si>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</si>
  <si>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</si>
  <si>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</si>
  <si>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</si>
  <si>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</si>
  <si>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</si>
  <si>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</si>
  <si>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</si>
  <si>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</si>
  <si>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</si>
  <si>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</si>
  <si>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</si>
  <si>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</si>
  <si>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</si>
  <si>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</si>
  <si>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</si>
  <si>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</si>
  <si>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</si>
  <si>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</si>
  <si>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</si>
  <si>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</si>
  <si>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</si>
  <si>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</si>
  <si>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</si>
  <si>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</si>
  <si>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</si>
  <si>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</si>
  <si>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</si>
  <si>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</si>
  <si>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</si>
  <si>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</si>
  <si>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</si>
  <si>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</si>
  <si>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</si>
  <si>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</si>
  <si>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</si>
  <si>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</si>
  <si>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</si>
  <si>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</si>
  <si>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</si>
  <si>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</si>
  <si>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</si>
  <si>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</si>
  <si>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</si>
  <si>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</si>
  <si>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</si>
  <si>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</si>
  <si>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</si>
  <si>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</si>
  <si>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</si>
  <si>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</si>
  <si>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</si>
  <si>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</si>
  <si>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</si>
  <si>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</si>
  <si>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</si>
  <si>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</si>
  <si>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</si>
  <si>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</si>
  <si>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</si>
  <si>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</si>
  <si>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</si>
  <si>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</si>
  <si>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</si>
  <si>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</si>
  <si>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</si>
  <si>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</si>
  <si>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</si>
  <si>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</si>
  <si>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</si>
  <si>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</si>
  <si>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</si>
  <si>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</si>
  <si>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</si>
  <si>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</si>
  <si>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</si>
  <si>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</si>
  <si>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</si>
  <si>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</si>
  <si>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</si>
  <si>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M_Che426</t>
  </si>
  <si>
    <t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</si>
  <si>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</si>
  <si>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</si>
  <si>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</si>
  <si>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</si>
  <si>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</si>
  <si>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</si>
  <si>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</si>
  <si>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</si>
  <si>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</si>
  <si>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</si>
  <si>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</si>
  <si>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</si>
  <si>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</si>
  <si>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</si>
  <si>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</si>
  <si>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</si>
  <si>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</si>
  <si>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</si>
  <si>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</si>
  <si>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</si>
  <si>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</si>
  <si>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</si>
  <si>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</si>
  <si>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</si>
  <si>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</si>
  <si>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</si>
  <si>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</si>
  <si>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</si>
  <si>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</si>
  <si>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</si>
  <si>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</si>
  <si>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</si>
  <si>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</si>
  <si>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</si>
  <si>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</si>
  <si>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</si>
  <si>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</si>
  <si>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</si>
  <si>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</si>
  <si>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</si>
  <si>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№1, ДС от 28.03.2024 №2)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</si>
  <si>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</si>
  <si>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</si>
  <si>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</si>
  <si>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</si>
  <si>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</si>
  <si>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</si>
  <si>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</si>
  <si>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</si>
  <si>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</si>
  <si>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</si>
  <si>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</si>
  <si>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</si>
  <si>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</si>
  <si>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</si>
  <si>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</si>
  <si>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</si>
  <si>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</si>
  <si>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</si>
  <si>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</si>
  <si>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</si>
  <si>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</si>
  <si>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</si>
  <si>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</si>
  <si>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</si>
  <si>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</si>
  <si>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</si>
  <si>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</si>
  <si>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</si>
  <si>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</si>
  <si>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 кВ Ф-9 ПС 110 "Курчалой" с. Цацан-Юрт, протяженностью 14,9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</si>
  <si>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</si>
  <si>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17,51 км</t>
  </si>
  <si>
    <t>M_Che446</t>
  </si>
  <si>
    <t>Реконструкция ВЛ-6 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</si>
  <si>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</si>
  <si>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</si>
  <si>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</si>
  <si>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</si>
  <si>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</si>
  <si>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</si>
  <si>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</si>
  <si>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(17690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</si>
  <si>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</si>
  <si>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</si>
  <si>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</si>
  <si>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</si>
  <si>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</si>
  <si>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</si>
  <si>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</si>
  <si>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</si>
  <si>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</si>
  <si>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</si>
  <si>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</si>
  <si>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</si>
  <si>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</si>
  <si>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</si>
  <si>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</si>
  <si>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</si>
  <si>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</si>
  <si>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10-0,4 кВ общей протяженностью 62,09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</si>
  <si>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</si>
  <si>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10-0,4 кВ общей протяженностью 31,147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</si>
  <si>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</si>
  <si>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10-0,4 кВ общей протяженностью 242,33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</si>
  <si>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</si>
  <si>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10-0,4 кВ общей протяженностью 130,96 км, ТП 6(10)/0,4 кВ общей мощностью 7,283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</si>
  <si>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</si>
  <si>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10-0,4 кВ общей протяженностью 31,722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</si>
  <si>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</si>
  <si>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10-0,4 кВ общей протяженностью 95,049 км, ТП 6(10)/0,4 кВ общей мощностью 4,96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</si>
  <si>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</si>
  <si>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10-0,4 кВ общей протяженностью 87,858 км, ТП 6(10)/0,4 кВ общей мощностью 4,133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</si>
  <si>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</si>
  <si>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10-0,4 кВ общей протяженностью 101,00 км, ВЛ-10 кВ протяженностью 6,95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</si>
  <si>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</si>
  <si>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10-0,4 кВ общей протяженностью 107,18 км, ТП 6(10)/0,4 кВ общей мощностью 5,16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</si>
  <si>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</si>
  <si>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10-0,4 кВ общей протяженностью 14,301 км, ТП 6(10)/0,4 кВ общей мощностью 0,45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</si>
  <si>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</si>
  <si>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</si>
  <si>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</si>
  <si>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</si>
  <si>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</si>
  <si>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</si>
  <si>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</si>
  <si>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</si>
  <si>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</si>
  <si>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</si>
  <si>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</si>
  <si>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</si>
  <si>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</si>
  <si>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</si>
  <si>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</si>
  <si>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</si>
  <si>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</si>
  <si>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</si>
  <si>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</si>
  <si>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</si>
  <si>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</si>
  <si>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</si>
  <si>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</si>
  <si>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</si>
  <si>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</si>
  <si>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</si>
  <si>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</si>
  <si>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</si>
  <si>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</si>
  <si>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</si>
  <si>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</si>
  <si>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</si>
  <si>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</si>
  <si>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</si>
  <si>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</si>
  <si>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</si>
  <si>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</si>
  <si>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</si>
  <si>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</si>
  <si>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</si>
  <si>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</si>
  <si>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</si>
  <si>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</si>
  <si>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</si>
  <si>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</si>
  <si>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</si>
  <si>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</si>
  <si>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</si>
  <si>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</si>
  <si>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</si>
  <si>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</si>
  <si>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</si>
  <si>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</si>
  <si>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</si>
  <si>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</si>
  <si>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</si>
  <si>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</si>
  <si>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</si>
  <si>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</si>
  <si>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</si>
  <si>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</si>
  <si>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</si>
  <si>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</si>
  <si>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</si>
  <si>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</si>
  <si>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</si>
  <si>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</si>
  <si>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</si>
  <si>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</si>
  <si>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</si>
  <si>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</si>
  <si>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</si>
  <si>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</si>
  <si>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</si>
  <si>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</si>
  <si>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</si>
  <si>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</si>
  <si>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</si>
  <si>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</si>
  <si>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</si>
  <si>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</si>
  <si>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</si>
  <si>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</si>
  <si>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</si>
  <si>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</si>
  <si>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</si>
  <si>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</si>
  <si>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</si>
  <si>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</si>
  <si>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</si>
  <si>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</si>
  <si>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</si>
  <si>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</si>
  <si>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</si>
  <si>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</si>
  <si>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</si>
  <si>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</si>
  <si>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</si>
  <si>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</si>
  <si>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</si>
  <si>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</si>
  <si>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</si>
  <si>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</si>
  <si>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</si>
  <si>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</si>
  <si>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</si>
  <si>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</si>
  <si>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</si>
  <si>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</si>
  <si>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</si>
  <si>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</si>
  <si>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</si>
  <si>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</si>
  <si>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</si>
  <si>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</si>
  <si>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</si>
  <si>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</si>
  <si>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</si>
  <si>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</si>
  <si>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</si>
  <si>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</si>
  <si>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</si>
  <si>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</si>
  <si>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</si>
  <si>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</si>
  <si>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</si>
  <si>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</si>
  <si>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</si>
  <si>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</si>
  <si>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</si>
  <si>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</si>
  <si>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</si>
  <si>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</si>
  <si>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</si>
  <si>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</si>
  <si>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</si>
  <si>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</si>
  <si>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</si>
  <si>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</si>
  <si>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</si>
  <si>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</si>
  <si>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</si>
  <si>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</si>
  <si>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</si>
  <si>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</si>
  <si>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</si>
  <si>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Исполнение договорных обязательств по ТП</t>
  </si>
  <si>
    <t>Отклонение по финансированию обусловлены отсутствием заявок ТП и заключенных договоров в отчетном периоде</t>
  </si>
  <si>
    <t>Экономия по факту выполненных работ. Объект введен, РС-14 от 25.12.2024 № 25.</t>
  </si>
  <si>
    <t>Отклонение от плана произошло по причине обнаружения боеприпасов по трассе ВЛ -110 кВ при выполнении подрядных работ на объекте подрядной организацией ООО «Фирма ОРГРЭС» и необходимостью разминирования трассы ВЛ.</t>
  </si>
  <si>
    <t>Исполнение обязательств в рамках договора ТП от 20.11.2023 №27249/2023/ЧЭ/ГРОГЭС (заявитель - Центральный банк Российской Федерации (Банк России))</t>
  </si>
  <si>
    <t>Объект введен, РС-14 от 29.11.2024 № 12/5.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</si>
  <si>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Объект введен, РС-14 от 29.11.2024 № 12/4.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</si>
  <si>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Корректировка объемов затрат по факту ввода объекта в эксплуатацию (Акт РС-14 от 29.11.2024 № 12/3). Погашение кредиторской задолженности осуществлено в январе 2025 г.</t>
  </si>
  <si>
    <t>Корректировка объемов затрат по факту ввода объекта в эксплуатацию (Акт РС-14 от 29.11.2024 № 12/2). Погашение кредиторской задолженности осуществлено в январе 2025 г.</t>
  </si>
  <si>
    <t>Корректировка объемов затрат  по факту ввода объекта в эксплуатацию (Акт РС-14 от 29.11.2024 № 12).  Погашение кредиторской задолженности осуществлено в январе 2025 г.</t>
  </si>
  <si>
    <t>Исполнение обязательств в рамках договора ТП от 04.04.2023 № 23421/2022/ЧЭ/ИКРЭС</t>
  </si>
  <si>
    <t>Экономия по факту выполненных работ. Объект введен, РС-14 18.12.2024 № 15.</t>
  </si>
  <si>
    <t>Экономия по факту выполненных работ. Объект введен, РС-14 18.12.2024 № 16.</t>
  </si>
  <si>
    <t>Отклонение обусловлено отсутствием возможности отключения на подстанциях для производства строительно-монтажных работ из-за высоких и экстремально высоких температур в летний период</t>
  </si>
  <si>
    <t>Неисполнение плана обусловлено поздним проведением ТЗП и заключением нового договора на СМР</t>
  </si>
  <si>
    <t>Корректировка объемов затрат по факту ввода объекта в эксплуатацию (Акт РС-14 от 29.11.2024 № 12/1). Погашение кредиторской задолженности осуществлено в январе 2025 г.</t>
  </si>
  <si>
    <t>Экономия по факту выполненных работ. Объект введен, РС- 30.09.2024 № 8.</t>
  </si>
  <si>
    <t>Экономия по факту выполненных работ. Объект введен, РС- 30.09.2024 № 7.</t>
  </si>
  <si>
    <t>Отклонение обусловлено несогласованием отключения ПС  для проведения СМР и ПНР с администрацией города Грозный в период проведения подготовки к новогодним праздникам.</t>
  </si>
  <si>
    <t xml:space="preserve">Отклонение обусловлено поздним направлением ПСД объектов для получения положительного заключения экспертизы проектно-сметной документации от ФАУ «Главгосэкспертиза» России» в соответствии с требованиями Минэнерго России, загруженностью производителей-поставщиков силовых трансформаторов и невозможностью закупки части оборудования в 2024 году, а также отсутствием возможности отключения на подстанциях для производства строительно-монтажных работ из-за высоких и экстремально высоких температур в летний период.
 </t>
  </si>
  <si>
    <t>Погашение просроченной   КЗ субъекту МСП</t>
  </si>
  <si>
    <t>Отклонение обусловлено экономией  денежных средств по факту выполненных строительно-монтажных работ, работы завершены.</t>
  </si>
  <si>
    <t>Отклонение по финансированию обусловлено необходимостью исполнения обязательств по договору подряда от 23.05.2024 № 08-2024-СМР-ЧЭ. Превышение объема финансирования обусловлено изменением объема и видов строительно-монтажных работ по факту выхода ПСД.</t>
  </si>
  <si>
    <t>Отклонение по финансированию обусловлено необходимостью исполнения обязательств по договору от 06.05.2024 № 07-2024-ПИР-ЧЭ</t>
  </si>
  <si>
    <t xml:space="preserve">Отклонение по финансированию обусловлено затянувшейся процедурой согласования заявок на финансирование в ПАО «Россети» (оплата осуществлена в январе 2025) </t>
  </si>
  <si>
    <t xml:space="preserve">Отклонение обусловлено корректировкой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 </t>
  </si>
  <si>
    <t>Приобретение ОНТМ в связи с производственной необходимостью.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</si>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</sst>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/>
    <xf numFmtId="0" fontId="7" fillId="0" borderId="0" xfId="2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0" applyFont="1" applyFill="1"/>
    <xf numFmtId="2" fontId="2" fillId="0" borderId="0" xfId="0" applyNumberFormat="1" applyFont="1" applyFill="1"/>
    <xf numFmtId="164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0" fontId="2" fillId="0" borderId="2" xfId="1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textRotation="90" wrapText="1"/>
    </xf>
    <xf numFmtId="1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top" wrapText="1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1" fontId="2" fillId="0" borderId="3" xfId="4" applyNumberFormat="1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vertical="center" wrapText="1"/>
    </xf>
    <xf numFmtId="2" fontId="2" fillId="0" borderId="3" xfId="4" applyNumberFormat="1" applyFont="1" applyFill="1" applyBorder="1" applyAlignment="1">
      <alignment horizontal="center" vertical="center" wrapText="1"/>
    </xf>
    <xf numFmtId="2" fontId="2" fillId="0" borderId="3" xfId="5" applyNumberFormat="1" applyFont="1" applyFill="1" applyBorder="1" applyAlignment="1">
      <alignment horizontal="center" vertical="center" wrapText="1"/>
    </xf>
    <xf numFmtId="2" fontId="2" fillId="0" borderId="3" xfId="6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left" vertical="center" wrapText="1"/>
    </xf>
    <xf numFmtId="2" fontId="5" fillId="0" borderId="3" xfId="7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vertical="center" wrapText="1"/>
    </xf>
    <xf numFmtId="2" fontId="5" fillId="0" borderId="2" xfId="7" applyNumberFormat="1" applyFont="1" applyFill="1" applyBorder="1" applyAlignment="1">
      <alignment horizontal="center" vertical="center" wrapText="1"/>
    </xf>
    <xf numFmtId="9" fontId="2" fillId="0" borderId="2" xfId="5" applyNumberFormat="1" applyFont="1" applyFill="1" applyBorder="1" applyAlignment="1">
      <alignment horizontal="center" vertical="center" wrapText="1"/>
    </xf>
    <xf numFmtId="1" fontId="2" fillId="0" borderId="4" xfId="4" applyNumberFormat="1" applyFont="1" applyFill="1" applyBorder="1" applyAlignment="1">
      <alignment horizontal="center" vertical="center" wrapText="1"/>
    </xf>
    <xf numFmtId="2" fontId="5" fillId="0" borderId="3" xfId="8" applyNumberFormat="1" applyFont="1" applyFill="1" applyBorder="1" applyAlignment="1">
      <alignment horizontal="center" vertical="center" wrapText="1"/>
    </xf>
    <xf numFmtId="1" fontId="2" fillId="0" borderId="5" xfId="4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1" fontId="2" fillId="0" borderId="0" xfId="0" applyNumberFormat="1" applyFont="1" applyFill="1" applyAlignment="1">
      <alignment horizontal="left" vertical="top"/>
    </xf>
    <xf numFmtId="2" fontId="2" fillId="0" borderId="0" xfId="0" applyNumberFormat="1" applyFont="1" applyFill="1" applyAlignment="1">
      <alignment horizontal="center" vertical="center"/>
    </xf>
    <xf numFmtId="0" fontId="10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11 2" xfId="5"/>
    <cellStyle name="Обычный 18" xfId="7"/>
    <cellStyle name="Обычный 18 2" xfId="8"/>
    <cellStyle name="Обычный 3 2 2 3" xfId="1"/>
    <cellStyle name="Обычный 3 21" xfId="6"/>
    <cellStyle name="Обычный 3 4" xfId="4"/>
    <cellStyle name="Обычный 5 2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E215"/>
  <sheetViews>
    <sheetView tabSelected="1" showRuler="0" zoomScale="60" zoomScaleNormal="60" zoomScaleSheetLayoutView="68" workbookViewId="0">
      <selection activeCell="N24" sqref="N24:Q24"/>
    </sheetView>
  </sheetViews>
  <sheetFormatPr defaultColWidth="9" defaultRowHeight="15.75" x14ac:dyDescent="0.25"/>
  <cols>
    <col min="1" max="1" width="10" style="12" customWidth="1"/>
    <col min="2" max="2" width="58.5" style="12" customWidth="1"/>
    <col min="3" max="3" width="18" style="12" customWidth="1"/>
    <col min="4" max="4" width="21.375" style="12" customWidth="1"/>
    <col min="5" max="5" width="23.375" style="12" customWidth="1"/>
    <col min="6" max="6" width="19.75" style="12" customWidth="1"/>
    <col min="7" max="7" width="21.375" style="12" customWidth="1"/>
    <col min="8" max="8" width="13" style="13" customWidth="1"/>
    <col min="9" max="11" width="10.875" style="13" customWidth="1"/>
    <col min="12" max="12" width="12.375" style="13" customWidth="1"/>
    <col min="13" max="13" width="14.25" style="13" customWidth="1"/>
    <col min="14" max="17" width="10.875" style="13" customWidth="1"/>
    <col min="18" max="18" width="18.375" style="13" customWidth="1"/>
    <col min="19" max="19" width="10.875" style="13" customWidth="1"/>
    <col min="20" max="20" width="13.625" style="13" customWidth="1"/>
    <col min="21" max="27" width="10.875" style="13" customWidth="1"/>
    <col min="28" max="28" width="15.875" style="13" customWidth="1"/>
    <col min="29" max="29" width="45.5" style="12" customWidth="1"/>
    <col min="30" max="30" width="48.625" style="12" customWidth="1"/>
    <col min="31" max="31" width="10.75" style="12" customWidth="1"/>
    <col min="32" max="54" width="9" style="12" customWidth="1"/>
    <col min="55" max="16384" width="9" style="12"/>
  </cols>
  <sheetData>
    <row r="1" spans="1:31" s="1" customFormat="1" ht="18.75" x14ac:dyDescent="0.25">
      <c r="AC1" s="2" t="s">
        <v>0</v>
      </c>
    </row>
    <row r="2" spans="1:31" s="1" customFormat="1" ht="18.75" x14ac:dyDescent="0.3">
      <c r="AC2" s="3" t="s">
        <v>1</v>
      </c>
    </row>
    <row r="3" spans="1:31" s="1" customFormat="1" ht="18.75" x14ac:dyDescent="0.3">
      <c r="AC3" s="3" t="s">
        <v>2</v>
      </c>
    </row>
    <row r="4" spans="1:31" s="5" customFormat="1" ht="18.75" x14ac:dyDescent="0.3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4"/>
    </row>
    <row r="5" spans="1:31" s="5" customFormat="1" ht="18.75" customHeight="1" x14ac:dyDescent="0.3">
      <c r="A5" s="79" t="s">
        <v>4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6"/>
      <c r="AE5" s="6"/>
    </row>
    <row r="6" spans="1:31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1" s="5" customFormat="1" ht="18.75" customHeight="1" x14ac:dyDescent="0.3">
      <c r="A7" s="79" t="s">
        <v>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6"/>
    </row>
    <row r="8" spans="1:31" s="1" customFormat="1" x14ac:dyDescent="0.25">
      <c r="A8" s="77" t="s">
        <v>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8"/>
    </row>
    <row r="9" spans="1:31" s="1" customForma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1" s="1" customFormat="1" ht="18.75" x14ac:dyDescent="0.3">
      <c r="A10" s="80" t="s">
        <v>7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10"/>
    </row>
    <row r="11" spans="1:31" s="1" customFormat="1" ht="18.75" x14ac:dyDescent="0.3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3"/>
    </row>
    <row r="12" spans="1:31" s="1" customFormat="1" ht="18.75" x14ac:dyDescent="0.25">
      <c r="A12" s="76" t="s">
        <v>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11"/>
    </row>
    <row r="13" spans="1:31" s="1" customFormat="1" x14ac:dyDescent="0.25">
      <c r="A13" s="77" t="s">
        <v>9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8"/>
    </row>
    <row r="14" spans="1:31" ht="18.75" customHeight="1" x14ac:dyDescent="0.25">
      <c r="S14" s="14"/>
      <c r="T14" s="14"/>
      <c r="U14" s="14"/>
      <c r="V14" s="14"/>
      <c r="W14" s="14"/>
      <c r="X14" s="14"/>
      <c r="Y14" s="15"/>
      <c r="Z14" s="16"/>
      <c r="AA14" s="16"/>
      <c r="AB14" s="17"/>
    </row>
    <row r="15" spans="1:31" ht="18.75" customHeight="1" x14ac:dyDescent="0.25">
      <c r="S15" s="14"/>
      <c r="T15" s="14"/>
      <c r="U15" s="14"/>
      <c r="V15" s="14"/>
      <c r="W15" s="14"/>
      <c r="X15" s="14"/>
      <c r="Y15" s="15"/>
      <c r="Z15" s="16"/>
      <c r="AA15" s="16"/>
      <c r="AB15" s="18"/>
    </row>
    <row r="17" spans="1:31" s="19" customFormat="1" x14ac:dyDescent="0.25">
      <c r="D17" s="20"/>
      <c r="E17" s="20"/>
      <c r="F17" s="20"/>
      <c r="G17" s="20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2"/>
      <c r="W17" s="21"/>
      <c r="X17" s="21"/>
      <c r="Y17" s="21"/>
      <c r="Z17" s="21"/>
      <c r="AA17" s="21"/>
      <c r="AB17" s="21"/>
    </row>
    <row r="18" spans="1:31" s="19" customFormat="1" x14ac:dyDescent="0.25">
      <c r="A18" s="23"/>
      <c r="B18" s="23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31" ht="29.25" customHeight="1" x14ac:dyDescent="0.25">
      <c r="A19" s="74" t="s">
        <v>10</v>
      </c>
      <c r="B19" s="74" t="s">
        <v>11</v>
      </c>
      <c r="C19" s="74" t="s">
        <v>12</v>
      </c>
      <c r="D19" s="74" t="s">
        <v>13</v>
      </c>
      <c r="E19" s="74" t="s">
        <v>14</v>
      </c>
      <c r="F19" s="74" t="s">
        <v>15</v>
      </c>
      <c r="G19" s="74" t="s">
        <v>16</v>
      </c>
      <c r="H19" s="74" t="s">
        <v>17</v>
      </c>
      <c r="I19" s="74"/>
      <c r="J19" s="74"/>
      <c r="K19" s="74"/>
      <c r="L19" s="74"/>
      <c r="M19" s="74"/>
      <c r="N19" s="74"/>
      <c r="O19" s="74"/>
      <c r="P19" s="74"/>
      <c r="Q19" s="74"/>
      <c r="R19" s="74" t="s">
        <v>18</v>
      </c>
      <c r="S19" s="74" t="s">
        <v>19</v>
      </c>
      <c r="T19" s="75"/>
      <c r="U19" s="75"/>
      <c r="V19" s="75"/>
      <c r="W19" s="75"/>
      <c r="X19" s="75"/>
      <c r="Y19" s="75"/>
      <c r="Z19" s="75"/>
      <c r="AA19" s="75"/>
      <c r="AB19" s="75"/>
      <c r="AC19" s="74" t="s">
        <v>20</v>
      </c>
    </row>
    <row r="20" spans="1:31" ht="29.25" customHeight="1" x14ac:dyDescent="0.25">
      <c r="A20" s="74"/>
      <c r="B20" s="74"/>
      <c r="C20" s="74"/>
      <c r="D20" s="74"/>
      <c r="E20" s="74"/>
      <c r="F20" s="74"/>
      <c r="G20" s="75"/>
      <c r="H20" s="74" t="s">
        <v>21</v>
      </c>
      <c r="I20" s="74"/>
      <c r="J20" s="74"/>
      <c r="K20" s="74"/>
      <c r="L20" s="74"/>
      <c r="M20" s="74" t="s">
        <v>22</v>
      </c>
      <c r="N20" s="74"/>
      <c r="O20" s="74"/>
      <c r="P20" s="74"/>
      <c r="Q20" s="74"/>
      <c r="R20" s="74"/>
      <c r="S20" s="70" t="s">
        <v>23</v>
      </c>
      <c r="T20" s="75"/>
      <c r="U20" s="71" t="s">
        <v>24</v>
      </c>
      <c r="V20" s="71"/>
      <c r="W20" s="71" t="s">
        <v>25</v>
      </c>
      <c r="X20" s="75"/>
      <c r="Y20" s="71" t="s">
        <v>26</v>
      </c>
      <c r="Z20" s="75"/>
      <c r="AA20" s="71" t="s">
        <v>27</v>
      </c>
      <c r="AB20" s="75"/>
      <c r="AC20" s="74"/>
    </row>
    <row r="21" spans="1:31" ht="29.25" customHeight="1" x14ac:dyDescent="0.25">
      <c r="A21" s="74"/>
      <c r="B21" s="74"/>
      <c r="C21" s="74"/>
      <c r="D21" s="74"/>
      <c r="E21" s="74"/>
      <c r="F21" s="74"/>
      <c r="G21" s="75"/>
      <c r="H21" s="71" t="s">
        <v>23</v>
      </c>
      <c r="I21" s="71" t="s">
        <v>24</v>
      </c>
      <c r="J21" s="71" t="s">
        <v>25</v>
      </c>
      <c r="K21" s="71" t="s">
        <v>26</v>
      </c>
      <c r="L21" s="71" t="s">
        <v>27</v>
      </c>
      <c r="M21" s="70" t="s">
        <v>28</v>
      </c>
      <c r="N21" s="70" t="s">
        <v>24</v>
      </c>
      <c r="O21" s="71" t="s">
        <v>25</v>
      </c>
      <c r="P21" s="70" t="s">
        <v>26</v>
      </c>
      <c r="Q21" s="70" t="s">
        <v>27</v>
      </c>
      <c r="R21" s="74"/>
      <c r="S21" s="75"/>
      <c r="T21" s="75"/>
      <c r="U21" s="71"/>
      <c r="V21" s="71"/>
      <c r="W21" s="75"/>
      <c r="X21" s="75"/>
      <c r="Y21" s="75"/>
      <c r="Z21" s="75"/>
      <c r="AA21" s="75"/>
      <c r="AB21" s="75"/>
      <c r="AC21" s="74"/>
    </row>
    <row r="22" spans="1:31" ht="49.5" customHeight="1" x14ac:dyDescent="0.25">
      <c r="A22" s="74"/>
      <c r="B22" s="74"/>
      <c r="C22" s="74"/>
      <c r="D22" s="74"/>
      <c r="E22" s="74"/>
      <c r="F22" s="74"/>
      <c r="G22" s="75"/>
      <c r="H22" s="71"/>
      <c r="I22" s="71"/>
      <c r="J22" s="71"/>
      <c r="K22" s="71"/>
      <c r="L22" s="71"/>
      <c r="M22" s="70"/>
      <c r="N22" s="70"/>
      <c r="O22" s="71"/>
      <c r="P22" s="70"/>
      <c r="Q22" s="70"/>
      <c r="R22" s="74"/>
      <c r="S22" s="25" t="s">
        <v>29</v>
      </c>
      <c r="T22" s="25" t="s">
        <v>30</v>
      </c>
      <c r="U22" s="25" t="s">
        <v>29</v>
      </c>
      <c r="V22" s="25" t="s">
        <v>30</v>
      </c>
      <c r="W22" s="25" t="s">
        <v>29</v>
      </c>
      <c r="X22" s="25" t="s">
        <v>30</v>
      </c>
      <c r="Y22" s="25" t="s">
        <v>29</v>
      </c>
      <c r="Z22" s="25" t="s">
        <v>30</v>
      </c>
      <c r="AA22" s="25" t="s">
        <v>29</v>
      </c>
      <c r="AB22" s="25" t="s">
        <v>30</v>
      </c>
      <c r="AC22" s="74"/>
    </row>
    <row r="23" spans="1:31" x14ac:dyDescent="0.25">
      <c r="A23" s="25">
        <v>1</v>
      </c>
      <c r="B23" s="25">
        <v>2</v>
      </c>
      <c r="C23" s="25">
        <v>3</v>
      </c>
      <c r="D23" s="25">
        <f>C23+1</f>
        <v>4</v>
      </c>
      <c r="E23" s="25">
        <v>5</v>
      </c>
      <c r="F23" s="25">
        <f t="shared" ref="F23:AC23" si="0">E23+1</f>
        <v>6</v>
      </c>
      <c r="G23" s="25">
        <f t="shared" si="0"/>
        <v>7</v>
      </c>
      <c r="H23" s="25">
        <f t="shared" si="0"/>
        <v>8</v>
      </c>
      <c r="I23" s="25">
        <f t="shared" si="0"/>
        <v>9</v>
      </c>
      <c r="J23" s="25">
        <f t="shared" si="0"/>
        <v>10</v>
      </c>
      <c r="K23" s="25">
        <f t="shared" si="0"/>
        <v>11</v>
      </c>
      <c r="L23" s="25">
        <f t="shared" si="0"/>
        <v>12</v>
      </c>
      <c r="M23" s="25">
        <f t="shared" si="0"/>
        <v>13</v>
      </c>
      <c r="N23" s="25">
        <f t="shared" si="0"/>
        <v>14</v>
      </c>
      <c r="O23" s="25">
        <f t="shared" si="0"/>
        <v>15</v>
      </c>
      <c r="P23" s="25">
        <f t="shared" si="0"/>
        <v>16</v>
      </c>
      <c r="Q23" s="25">
        <f t="shared" si="0"/>
        <v>17</v>
      </c>
      <c r="R23" s="25">
        <f t="shared" si="0"/>
        <v>18</v>
      </c>
      <c r="S23" s="25">
        <f t="shared" si="0"/>
        <v>19</v>
      </c>
      <c r="T23" s="25">
        <f t="shared" si="0"/>
        <v>20</v>
      </c>
      <c r="U23" s="25">
        <f t="shared" si="0"/>
        <v>21</v>
      </c>
      <c r="V23" s="25">
        <f t="shared" si="0"/>
        <v>22</v>
      </c>
      <c r="W23" s="25">
        <f t="shared" si="0"/>
        <v>23</v>
      </c>
      <c r="X23" s="25">
        <f t="shared" si="0"/>
        <v>24</v>
      </c>
      <c r="Y23" s="25">
        <f t="shared" si="0"/>
        <v>25</v>
      </c>
      <c r="Z23" s="25">
        <f t="shared" si="0"/>
        <v>26</v>
      </c>
      <c r="AA23" s="25">
        <f t="shared" si="0"/>
        <v>27</v>
      </c>
      <c r="AB23" s="25">
        <f t="shared" si="0"/>
        <v>28</v>
      </c>
      <c r="AC23" s="25">
        <f t="shared" si="0"/>
        <v>29</v>
      </c>
      <c r="AE23" s="26"/>
    </row>
    <row r="24" spans="1:31" x14ac:dyDescent="0.25">
      <c r="A24" s="27">
        <v>0</v>
      </c>
      <c r="B24" s="28" t="s">
        <v>31</v>
      </c>
      <c r="C24" s="29" t="s">
        <v>32</v>
      </c>
      <c r="D24" s="30">
        <f t="shared" ref="D24:G24" si="1">D25+D32+D40+D46</f>
        <v>19656.693688192616</v>
      </c>
      <c r="E24" s="30">
        <f t="shared" si="1"/>
        <v>31488.931864644619</v>
      </c>
      <c r="F24" s="30">
        <f t="shared" si="1"/>
        <v>6662.6636001887309</v>
      </c>
      <c r="G24" s="30">
        <f t="shared" si="1"/>
        <v>12994.030088003881</v>
      </c>
      <c r="H24" s="30">
        <f>H25+H32+H40+H46</f>
        <v>6923.6404631962951</v>
      </c>
      <c r="I24" s="30">
        <f t="shared" ref="I24:R24" si="2">I25+I32+I40+I46</f>
        <v>1565.254822894349</v>
      </c>
      <c r="J24" s="30">
        <f t="shared" si="2"/>
        <v>0</v>
      </c>
      <c r="K24" s="30">
        <f t="shared" si="2"/>
        <v>168.97938393035162</v>
      </c>
      <c r="L24" s="30">
        <f t="shared" si="2"/>
        <v>5189.4062563715934</v>
      </c>
      <c r="M24" s="30">
        <f t="shared" si="2"/>
        <v>4638.5487522940002</v>
      </c>
      <c r="N24" s="30">
        <f t="shared" si="2"/>
        <v>0</v>
      </c>
      <c r="O24" s="30">
        <f t="shared" si="2"/>
        <v>0</v>
      </c>
      <c r="P24" s="30">
        <f t="shared" si="2"/>
        <v>170.67717430038584</v>
      </c>
      <c r="Q24" s="30">
        <f t="shared" si="2"/>
        <v>4467.8715779936138</v>
      </c>
      <c r="R24" s="30">
        <f t="shared" si="2"/>
        <v>8355.481335709881</v>
      </c>
      <c r="S24" s="31">
        <f>IF(H24="нд","нд",M24-H24)</f>
        <v>-2285.0917109022948</v>
      </c>
      <c r="T24" s="32">
        <f>IF($H24="нд","нд",IF(H24=0,"-",S24/H24))</f>
        <v>-0.33004193719316605</v>
      </c>
      <c r="U24" s="31">
        <f>IF(I24="нд","нд",N24-I24)</f>
        <v>-1565.254822894349</v>
      </c>
      <c r="V24" s="32">
        <f>IF($H24="нд","нд",IF(I24=0,"-",U24/I24))</f>
        <v>-1</v>
      </c>
      <c r="W24" s="31">
        <f>IF(J24="нд","нд",O24-J24)</f>
        <v>0</v>
      </c>
      <c r="X24" s="32" t="str">
        <f>IF($H24="нд","нд",IF(J24=0,"-",W24/J24))</f>
        <v>-</v>
      </c>
      <c r="Y24" s="31">
        <f>IF(K24="нд","нд",P24-K24)</f>
        <v>1.6977903700342267</v>
      </c>
      <c r="Z24" s="32">
        <f>IF($H24="нд","нд",IF(K24=0,"-",Y24/K24))</f>
        <v>1.0047322522693103E-2</v>
      </c>
      <c r="AA24" s="31">
        <f>IF(L24="нд","нд",Q24-L24)</f>
        <v>-721.53467837797962</v>
      </c>
      <c r="AB24" s="33">
        <f>IF($H24="нд","нд",IF(L24=0,"-",AA24/L24))</f>
        <v>-0.13903992918112235</v>
      </c>
      <c r="AC24" s="34" t="s">
        <v>33</v>
      </c>
    </row>
    <row r="25" spans="1:31" ht="47.25" x14ac:dyDescent="0.25">
      <c r="A25" s="35" t="s">
        <v>34</v>
      </c>
      <c r="B25" s="36" t="s">
        <v>35</v>
      </c>
      <c r="C25" s="37" t="s">
        <v>32</v>
      </c>
      <c r="D25" s="38">
        <f t="shared" ref="D25:G25" si="3">D26+D27+D28+D29+D30+D31</f>
        <v>19357.424337868684</v>
      </c>
      <c r="E25" s="38">
        <f t="shared" si="3"/>
        <v>30768.367386564802</v>
      </c>
      <c r="F25" s="38">
        <f t="shared" si="3"/>
        <v>6620.4555191447307</v>
      </c>
      <c r="G25" s="38">
        <f t="shared" si="3"/>
        <v>12736.96881872395</v>
      </c>
      <c r="H25" s="38">
        <f>H26+H27+H28+H29+H30+H31</f>
        <v>6876.3641455262095</v>
      </c>
      <c r="I25" s="38">
        <f t="shared" ref="I25:R25" si="4">I26+I27+I28+I29+I30+I31</f>
        <v>1565.254822894349</v>
      </c>
      <c r="J25" s="38">
        <f t="shared" si="4"/>
        <v>0</v>
      </c>
      <c r="K25" s="38">
        <f t="shared" si="4"/>
        <v>168.97938393035162</v>
      </c>
      <c r="L25" s="38">
        <f t="shared" si="4"/>
        <v>5142.1299387015079</v>
      </c>
      <c r="M25" s="38">
        <f t="shared" si="4"/>
        <v>4591.2724346340001</v>
      </c>
      <c r="N25" s="38">
        <f t="shared" si="4"/>
        <v>0</v>
      </c>
      <c r="O25" s="38">
        <f t="shared" si="4"/>
        <v>0</v>
      </c>
      <c r="P25" s="38">
        <f t="shared" si="4"/>
        <v>170.67717430038584</v>
      </c>
      <c r="Q25" s="38">
        <f t="shared" si="4"/>
        <v>4420.5952603336136</v>
      </c>
      <c r="R25" s="38">
        <f t="shared" si="4"/>
        <v>8145.6963840899498</v>
      </c>
      <c r="S25" s="39">
        <f t="shared" ref="S25:S50" si="5">IF(H25="нд","нд",M25-H25)</f>
        <v>-2285.0917108922094</v>
      </c>
      <c r="T25" s="40">
        <f t="shared" ref="T25:T89" si="6">IF($H25="нд","нд",IF(H25=0,"-",S25/H25))</f>
        <v>-0.33231103858554367</v>
      </c>
      <c r="U25" s="39">
        <f t="shared" ref="U25:U50" si="7">IF(I25="нд","нд",N25-I25)</f>
        <v>-1565.254822894349</v>
      </c>
      <c r="V25" s="32">
        <f t="shared" ref="V25:V89" si="8">IF($H25="нд","нд",IF(I25=0,"-",U25/I25))</f>
        <v>-1</v>
      </c>
      <c r="W25" s="39">
        <f t="shared" ref="W25:W89" si="9">IF(J25="нд","нд",O25-J25)</f>
        <v>0</v>
      </c>
      <c r="X25" s="32" t="str">
        <f t="shared" ref="X25:X89" si="10">IF($H25="нд","нд",IF(J25=0,"-",W25/J25))</f>
        <v>-</v>
      </c>
      <c r="Y25" s="39">
        <f t="shared" ref="Y25:Y89" si="11">IF(K25="нд","нд",P25-K25)</f>
        <v>1.6977903700342267</v>
      </c>
      <c r="Z25" s="32">
        <f t="shared" ref="Z25:Z89" si="12">IF($H25="нд","нд",IF(K25=0,"-",Y25/K25))</f>
        <v>1.0047322522693103E-2</v>
      </c>
      <c r="AA25" s="39">
        <f t="shared" ref="AA25:AA50" si="13">IF(L25="нд","нд",Q25-L25)</f>
        <v>-721.53467836789423</v>
      </c>
      <c r="AB25" s="32">
        <f t="shared" ref="AB25:AB89" si="14">IF($H25="нд","нд",IF(L25=0,"-",AA25/L25))</f>
        <v>-0.14031825079669152</v>
      </c>
      <c r="AC25" s="41" t="s">
        <v>33</v>
      </c>
    </row>
    <row r="26" spans="1:31" x14ac:dyDescent="0.25">
      <c r="A26" s="27" t="s">
        <v>36</v>
      </c>
      <c r="B26" s="28" t="s">
        <v>37</v>
      </c>
      <c r="C26" s="29" t="s">
        <v>32</v>
      </c>
      <c r="D26" s="42">
        <f t="shared" ref="D26:G26" si="15">D49</f>
        <v>8919.5047956873586</v>
      </c>
      <c r="E26" s="42">
        <f t="shared" si="15"/>
        <v>11468.733650316031</v>
      </c>
      <c r="F26" s="42">
        <f t="shared" si="15"/>
        <v>2605.1475340067996</v>
      </c>
      <c r="G26" s="42">
        <f t="shared" si="15"/>
        <v>6314.3572616805595</v>
      </c>
      <c r="H26" s="42">
        <f>H49</f>
        <v>4102.7701793551205</v>
      </c>
      <c r="I26" s="42">
        <f t="shared" ref="I26:R26" si="16">I49</f>
        <v>0</v>
      </c>
      <c r="J26" s="42">
        <f t="shared" si="16"/>
        <v>0</v>
      </c>
      <c r="K26" s="42">
        <f t="shared" si="16"/>
        <v>53.672802008490237</v>
      </c>
      <c r="L26" s="42">
        <f t="shared" si="16"/>
        <v>4049.0973773466294</v>
      </c>
      <c r="M26" s="42">
        <f t="shared" si="16"/>
        <v>3593.6040301339999</v>
      </c>
      <c r="N26" s="42">
        <f t="shared" si="16"/>
        <v>0</v>
      </c>
      <c r="O26" s="42">
        <f t="shared" si="16"/>
        <v>0</v>
      </c>
      <c r="P26" s="42">
        <f t="shared" si="16"/>
        <v>52.669697121666665</v>
      </c>
      <c r="Q26" s="42">
        <f t="shared" si="16"/>
        <v>3540.9343330123338</v>
      </c>
      <c r="R26" s="42">
        <f t="shared" si="16"/>
        <v>2720.7532315465601</v>
      </c>
      <c r="S26" s="31">
        <f t="shared" si="5"/>
        <v>-509.16614922112058</v>
      </c>
      <c r="T26" s="32">
        <f t="shared" si="6"/>
        <v>-0.12410301502706936</v>
      </c>
      <c r="U26" s="31">
        <f t="shared" si="7"/>
        <v>0</v>
      </c>
      <c r="V26" s="32" t="str">
        <f t="shared" si="8"/>
        <v>-</v>
      </c>
      <c r="W26" s="31">
        <f t="shared" si="9"/>
        <v>0</v>
      </c>
      <c r="X26" s="32" t="str">
        <f t="shared" si="10"/>
        <v>-</v>
      </c>
      <c r="Y26" s="31">
        <f t="shared" si="11"/>
        <v>-1.0031048868235715</v>
      </c>
      <c r="Z26" s="32">
        <f t="shared" si="12"/>
        <v>-1.868925879190908E-2</v>
      </c>
      <c r="AA26" s="31">
        <f t="shared" si="13"/>
        <v>-508.16304433429559</v>
      </c>
      <c r="AB26" s="32">
        <f t="shared" si="14"/>
        <v>-0.12550032685736356</v>
      </c>
      <c r="AC26" s="34" t="s">
        <v>33</v>
      </c>
    </row>
    <row r="27" spans="1:31" ht="31.5" x14ac:dyDescent="0.25">
      <c r="A27" s="27" t="s">
        <v>38</v>
      </c>
      <c r="B27" s="28" t="s">
        <v>39</v>
      </c>
      <c r="C27" s="29" t="s">
        <v>32</v>
      </c>
      <c r="D27" s="42">
        <f t="shared" ref="D27:G27" si="17">D87</f>
        <v>8288.8124646321467</v>
      </c>
      <c r="E27" s="42">
        <f t="shared" si="17"/>
        <v>13566.714995654413</v>
      </c>
      <c r="F27" s="42">
        <f t="shared" si="17"/>
        <v>2158.6810231234322</v>
      </c>
      <c r="G27" s="42">
        <f t="shared" si="17"/>
        <v>6130.1314415087145</v>
      </c>
      <c r="H27" s="42">
        <f>H87</f>
        <v>2695.3227910510886</v>
      </c>
      <c r="I27" s="42">
        <f t="shared" ref="I27:R27" si="18">I87</f>
        <v>1565.254822894349</v>
      </c>
      <c r="J27" s="42">
        <f t="shared" si="18"/>
        <v>0</v>
      </c>
      <c r="K27" s="42">
        <f t="shared" si="18"/>
        <v>115.30658192186137</v>
      </c>
      <c r="L27" s="42">
        <f t="shared" si="18"/>
        <v>1014.7613862348783</v>
      </c>
      <c r="M27" s="42">
        <f t="shared" si="18"/>
        <v>895.94512852999992</v>
      </c>
      <c r="N27" s="42">
        <f t="shared" si="18"/>
        <v>0</v>
      </c>
      <c r="O27" s="42">
        <f t="shared" si="18"/>
        <v>0</v>
      </c>
      <c r="P27" s="42">
        <f t="shared" si="18"/>
        <v>93.196096545385842</v>
      </c>
      <c r="Q27" s="42">
        <f t="shared" si="18"/>
        <v>802.74903198461413</v>
      </c>
      <c r="R27" s="42">
        <f t="shared" si="18"/>
        <v>5234.1863129787143</v>
      </c>
      <c r="S27" s="31">
        <f t="shared" si="5"/>
        <v>-1799.3776625210887</v>
      </c>
      <c r="T27" s="32">
        <f t="shared" si="6"/>
        <v>-0.66759264177756972</v>
      </c>
      <c r="U27" s="31">
        <f t="shared" si="7"/>
        <v>-1565.254822894349</v>
      </c>
      <c r="V27" s="32">
        <f t="shared" si="8"/>
        <v>-1</v>
      </c>
      <c r="W27" s="31">
        <f t="shared" si="9"/>
        <v>0</v>
      </c>
      <c r="X27" s="32" t="str">
        <f t="shared" si="10"/>
        <v>-</v>
      </c>
      <c r="Y27" s="31">
        <f t="shared" si="11"/>
        <v>-22.110485376475523</v>
      </c>
      <c r="Z27" s="32">
        <f t="shared" si="12"/>
        <v>-0.19175388783494518</v>
      </c>
      <c r="AA27" s="31">
        <f t="shared" si="13"/>
        <v>-212.01235425026414</v>
      </c>
      <c r="AB27" s="32">
        <f t="shared" si="14"/>
        <v>-0.20892828316704537</v>
      </c>
      <c r="AC27" s="34" t="s">
        <v>33</v>
      </c>
    </row>
    <row r="28" spans="1:31" ht="47.25" x14ac:dyDescent="0.25">
      <c r="A28" s="27" t="s">
        <v>40</v>
      </c>
      <c r="B28" s="28" t="s">
        <v>41</v>
      </c>
      <c r="C28" s="29" t="s">
        <v>32</v>
      </c>
      <c r="D28" s="42">
        <f t="shared" ref="D28:G28" si="19">D112</f>
        <v>0</v>
      </c>
      <c r="E28" s="42">
        <f t="shared" si="19"/>
        <v>0</v>
      </c>
      <c r="F28" s="42">
        <f t="shared" si="19"/>
        <v>0</v>
      </c>
      <c r="G28" s="42">
        <f t="shared" si="19"/>
        <v>0</v>
      </c>
      <c r="H28" s="42">
        <f>H112</f>
        <v>0</v>
      </c>
      <c r="I28" s="42">
        <f t="shared" ref="I28:R28" si="20">I112</f>
        <v>0</v>
      </c>
      <c r="J28" s="42">
        <f t="shared" si="20"/>
        <v>0</v>
      </c>
      <c r="K28" s="42">
        <f t="shared" si="20"/>
        <v>0</v>
      </c>
      <c r="L28" s="42">
        <f t="shared" si="20"/>
        <v>0</v>
      </c>
      <c r="M28" s="42">
        <f t="shared" si="20"/>
        <v>0</v>
      </c>
      <c r="N28" s="42">
        <f t="shared" si="20"/>
        <v>0</v>
      </c>
      <c r="O28" s="42">
        <f t="shared" si="20"/>
        <v>0</v>
      </c>
      <c r="P28" s="42">
        <f t="shared" si="20"/>
        <v>0</v>
      </c>
      <c r="Q28" s="42">
        <f t="shared" si="20"/>
        <v>0</v>
      </c>
      <c r="R28" s="42">
        <f t="shared" si="20"/>
        <v>0</v>
      </c>
      <c r="S28" s="31">
        <f t="shared" si="5"/>
        <v>0</v>
      </c>
      <c r="T28" s="32" t="str">
        <f t="shared" si="6"/>
        <v>-</v>
      </c>
      <c r="U28" s="31">
        <f t="shared" si="7"/>
        <v>0</v>
      </c>
      <c r="V28" s="32" t="str">
        <f t="shared" si="8"/>
        <v>-</v>
      </c>
      <c r="W28" s="31">
        <f t="shared" si="9"/>
        <v>0</v>
      </c>
      <c r="X28" s="32" t="str">
        <f t="shared" si="10"/>
        <v>-</v>
      </c>
      <c r="Y28" s="31">
        <f t="shared" si="11"/>
        <v>0</v>
      </c>
      <c r="Z28" s="32" t="str">
        <f t="shared" si="12"/>
        <v>-</v>
      </c>
      <c r="AA28" s="31">
        <f t="shared" si="13"/>
        <v>0</v>
      </c>
      <c r="AB28" s="32" t="str">
        <f t="shared" si="14"/>
        <v>-</v>
      </c>
      <c r="AC28" s="34" t="s">
        <v>33</v>
      </c>
    </row>
    <row r="29" spans="1:31" ht="31.5" x14ac:dyDescent="0.25">
      <c r="A29" s="27" t="s">
        <v>42</v>
      </c>
      <c r="B29" s="28" t="s">
        <v>43</v>
      </c>
      <c r="C29" s="29" t="s">
        <v>32</v>
      </c>
      <c r="D29" s="42">
        <f t="shared" ref="D29:R29" si="21">D115</f>
        <v>1429.6878992511763</v>
      </c>
      <c r="E29" s="42">
        <f t="shared" si="21"/>
        <v>5732.9187405943594</v>
      </c>
      <c r="F29" s="42">
        <f t="shared" si="21"/>
        <v>1183.4281699544999</v>
      </c>
      <c r="G29" s="42">
        <f t="shared" si="21"/>
        <v>246.25972929667631</v>
      </c>
      <c r="H29" s="42">
        <f t="shared" si="21"/>
        <v>78.271175120000279</v>
      </c>
      <c r="I29" s="42">
        <f t="shared" si="21"/>
        <v>0</v>
      </c>
      <c r="J29" s="42">
        <f t="shared" si="21"/>
        <v>0</v>
      </c>
      <c r="K29" s="42">
        <f t="shared" si="21"/>
        <v>0</v>
      </c>
      <c r="L29" s="42">
        <f t="shared" si="21"/>
        <v>78.271175120000279</v>
      </c>
      <c r="M29" s="42">
        <f t="shared" si="21"/>
        <v>71.94961920999998</v>
      </c>
      <c r="N29" s="42">
        <f t="shared" si="21"/>
        <v>0</v>
      </c>
      <c r="O29" s="42">
        <f t="shared" si="21"/>
        <v>0</v>
      </c>
      <c r="P29" s="42">
        <f t="shared" si="21"/>
        <v>4.4408920985006262E-15</v>
      </c>
      <c r="Q29" s="42">
        <f t="shared" si="21"/>
        <v>71.94961920999998</v>
      </c>
      <c r="R29" s="42">
        <f t="shared" si="21"/>
        <v>174.31011008667633</v>
      </c>
      <c r="S29" s="31">
        <f t="shared" si="5"/>
        <v>-6.3215559100002991</v>
      </c>
      <c r="T29" s="32">
        <f t="shared" si="6"/>
        <v>-8.0764801350030849E-2</v>
      </c>
      <c r="U29" s="31">
        <f t="shared" si="7"/>
        <v>0</v>
      </c>
      <c r="V29" s="32" t="str">
        <f t="shared" si="8"/>
        <v>-</v>
      </c>
      <c r="W29" s="31">
        <f t="shared" si="9"/>
        <v>0</v>
      </c>
      <c r="X29" s="32" t="str">
        <f t="shared" si="10"/>
        <v>-</v>
      </c>
      <c r="Y29" s="31">
        <f t="shared" si="11"/>
        <v>4.4408920985006262E-15</v>
      </c>
      <c r="Z29" s="32" t="str">
        <f t="shared" si="12"/>
        <v>-</v>
      </c>
      <c r="AA29" s="31">
        <f t="shared" si="13"/>
        <v>-6.3215559100002991</v>
      </c>
      <c r="AB29" s="32">
        <f t="shared" si="14"/>
        <v>-8.0764801350030849E-2</v>
      </c>
      <c r="AC29" s="34" t="s">
        <v>33</v>
      </c>
    </row>
    <row r="30" spans="1:31" ht="31.5" x14ac:dyDescent="0.25">
      <c r="A30" s="27" t="s">
        <v>44</v>
      </c>
      <c r="B30" s="28" t="s">
        <v>45</v>
      </c>
      <c r="C30" s="29" t="s">
        <v>32</v>
      </c>
      <c r="D30" s="42">
        <f t="shared" ref="D30:R31" si="22">D126</f>
        <v>0</v>
      </c>
      <c r="E30" s="42">
        <f t="shared" si="22"/>
        <v>0</v>
      </c>
      <c r="F30" s="42">
        <f t="shared" si="22"/>
        <v>0</v>
      </c>
      <c r="G30" s="42">
        <f t="shared" si="22"/>
        <v>0</v>
      </c>
      <c r="H30" s="42">
        <f t="shared" si="22"/>
        <v>0</v>
      </c>
      <c r="I30" s="42">
        <f t="shared" si="22"/>
        <v>0</v>
      </c>
      <c r="J30" s="42">
        <f t="shared" si="22"/>
        <v>0</v>
      </c>
      <c r="K30" s="42">
        <f t="shared" si="22"/>
        <v>0</v>
      </c>
      <c r="L30" s="42">
        <f t="shared" si="22"/>
        <v>0</v>
      </c>
      <c r="M30" s="42">
        <f t="shared" si="22"/>
        <v>0</v>
      </c>
      <c r="N30" s="42">
        <f t="shared" si="22"/>
        <v>0</v>
      </c>
      <c r="O30" s="42">
        <f t="shared" si="22"/>
        <v>0</v>
      </c>
      <c r="P30" s="42">
        <f t="shared" si="22"/>
        <v>0</v>
      </c>
      <c r="Q30" s="42">
        <f t="shared" si="22"/>
        <v>0</v>
      </c>
      <c r="R30" s="42">
        <f t="shared" si="22"/>
        <v>0</v>
      </c>
      <c r="S30" s="31">
        <f t="shared" si="5"/>
        <v>0</v>
      </c>
      <c r="T30" s="32" t="str">
        <f t="shared" si="6"/>
        <v>-</v>
      </c>
      <c r="U30" s="31">
        <f t="shared" si="7"/>
        <v>0</v>
      </c>
      <c r="V30" s="32" t="str">
        <f t="shared" si="8"/>
        <v>-</v>
      </c>
      <c r="W30" s="31">
        <f t="shared" si="9"/>
        <v>0</v>
      </c>
      <c r="X30" s="32" t="str">
        <f t="shared" si="10"/>
        <v>-</v>
      </c>
      <c r="Y30" s="31">
        <f t="shared" si="11"/>
        <v>0</v>
      </c>
      <c r="Z30" s="32" t="str">
        <f t="shared" si="12"/>
        <v>-</v>
      </c>
      <c r="AA30" s="31">
        <f t="shared" si="13"/>
        <v>0</v>
      </c>
      <c r="AB30" s="32" t="str">
        <f t="shared" si="14"/>
        <v>-</v>
      </c>
      <c r="AC30" s="34" t="s">
        <v>33</v>
      </c>
    </row>
    <row r="31" spans="1:31" x14ac:dyDescent="0.25">
      <c r="A31" s="27" t="s">
        <v>46</v>
      </c>
      <c r="B31" s="28" t="s">
        <v>47</v>
      </c>
      <c r="C31" s="29" t="s">
        <v>32</v>
      </c>
      <c r="D31" s="42">
        <f t="shared" si="22"/>
        <v>719.41917829800002</v>
      </c>
      <c r="E31" s="42">
        <f t="shared" si="22"/>
        <v>0</v>
      </c>
      <c r="F31" s="42">
        <f t="shared" si="22"/>
        <v>673.19879205999996</v>
      </c>
      <c r="G31" s="42">
        <f t="shared" si="22"/>
        <v>46.220386238000003</v>
      </c>
      <c r="H31" s="42">
        <f t="shared" si="22"/>
        <v>0</v>
      </c>
      <c r="I31" s="42">
        <f t="shared" si="22"/>
        <v>0</v>
      </c>
      <c r="J31" s="42">
        <f t="shared" si="22"/>
        <v>0</v>
      </c>
      <c r="K31" s="42">
        <f t="shared" si="22"/>
        <v>0</v>
      </c>
      <c r="L31" s="42">
        <f t="shared" si="22"/>
        <v>0</v>
      </c>
      <c r="M31" s="42">
        <f t="shared" si="22"/>
        <v>29.773656760000001</v>
      </c>
      <c r="N31" s="42">
        <f t="shared" si="22"/>
        <v>0</v>
      </c>
      <c r="O31" s="42">
        <f t="shared" si="22"/>
        <v>0</v>
      </c>
      <c r="P31" s="42">
        <f t="shared" si="22"/>
        <v>24.811380633333336</v>
      </c>
      <c r="Q31" s="42">
        <f t="shared" si="22"/>
        <v>4.9622761266666657</v>
      </c>
      <c r="R31" s="42">
        <f t="shared" si="22"/>
        <v>16.446729478000002</v>
      </c>
      <c r="S31" s="31">
        <f t="shared" si="5"/>
        <v>29.773656760000001</v>
      </c>
      <c r="T31" s="32" t="str">
        <f t="shared" si="6"/>
        <v>-</v>
      </c>
      <c r="U31" s="31">
        <f t="shared" si="7"/>
        <v>0</v>
      </c>
      <c r="V31" s="32" t="str">
        <f t="shared" si="8"/>
        <v>-</v>
      </c>
      <c r="W31" s="31">
        <f t="shared" si="9"/>
        <v>0</v>
      </c>
      <c r="X31" s="32" t="str">
        <f t="shared" si="10"/>
        <v>-</v>
      </c>
      <c r="Y31" s="31">
        <f t="shared" si="11"/>
        <v>24.811380633333336</v>
      </c>
      <c r="Z31" s="32" t="str">
        <f t="shared" si="12"/>
        <v>-</v>
      </c>
      <c r="AA31" s="31">
        <f t="shared" si="13"/>
        <v>4.9622761266666657</v>
      </c>
      <c r="AB31" s="32" t="str">
        <f t="shared" si="14"/>
        <v>-</v>
      </c>
      <c r="AC31" s="34" t="s">
        <v>33</v>
      </c>
    </row>
    <row r="32" spans="1:31" ht="31.5" x14ac:dyDescent="0.25">
      <c r="A32" s="27" t="s">
        <v>48</v>
      </c>
      <c r="B32" s="28" t="s">
        <v>49</v>
      </c>
      <c r="C32" s="29" t="s">
        <v>32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31">
        <f t="shared" si="5"/>
        <v>0</v>
      </c>
      <c r="T32" s="32" t="str">
        <f t="shared" si="6"/>
        <v>-</v>
      </c>
      <c r="U32" s="31">
        <f t="shared" si="7"/>
        <v>0</v>
      </c>
      <c r="V32" s="32" t="str">
        <f t="shared" si="8"/>
        <v>-</v>
      </c>
      <c r="W32" s="31">
        <f t="shared" si="9"/>
        <v>0</v>
      </c>
      <c r="X32" s="32" t="str">
        <f t="shared" si="10"/>
        <v>-</v>
      </c>
      <c r="Y32" s="31">
        <f t="shared" si="11"/>
        <v>0</v>
      </c>
      <c r="Z32" s="32" t="str">
        <f t="shared" si="12"/>
        <v>-</v>
      </c>
      <c r="AA32" s="31">
        <f t="shared" si="13"/>
        <v>0</v>
      </c>
      <c r="AB32" s="32" t="str">
        <f t="shared" si="14"/>
        <v>-</v>
      </c>
      <c r="AC32" s="34" t="s">
        <v>33</v>
      </c>
    </row>
    <row r="33" spans="1:29" x14ac:dyDescent="0.25">
      <c r="A33" s="27" t="s">
        <v>50</v>
      </c>
      <c r="B33" s="28" t="s">
        <v>51</v>
      </c>
      <c r="C33" s="29" t="s">
        <v>32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31">
        <f t="shared" si="5"/>
        <v>0</v>
      </c>
      <c r="T33" s="32" t="str">
        <f t="shared" si="6"/>
        <v>-</v>
      </c>
      <c r="U33" s="31">
        <f t="shared" si="7"/>
        <v>0</v>
      </c>
      <c r="V33" s="32" t="str">
        <f t="shared" si="8"/>
        <v>-</v>
      </c>
      <c r="W33" s="31">
        <f t="shared" si="9"/>
        <v>0</v>
      </c>
      <c r="X33" s="32" t="str">
        <f t="shared" si="10"/>
        <v>-</v>
      </c>
      <c r="Y33" s="31">
        <f t="shared" si="11"/>
        <v>0</v>
      </c>
      <c r="Z33" s="32" t="str">
        <f t="shared" si="12"/>
        <v>-</v>
      </c>
      <c r="AA33" s="31">
        <f t="shared" si="13"/>
        <v>0</v>
      </c>
      <c r="AB33" s="32" t="str">
        <f t="shared" si="14"/>
        <v>-</v>
      </c>
      <c r="AC33" s="34" t="s">
        <v>33</v>
      </c>
    </row>
    <row r="34" spans="1:29" x14ac:dyDescent="0.25">
      <c r="A34" s="27" t="s">
        <v>52</v>
      </c>
      <c r="B34" s="28" t="s">
        <v>53</v>
      </c>
      <c r="C34" s="29" t="s">
        <v>32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31">
        <f t="shared" si="5"/>
        <v>0</v>
      </c>
      <c r="T34" s="32" t="str">
        <f t="shared" si="6"/>
        <v>-</v>
      </c>
      <c r="U34" s="31">
        <f t="shared" si="7"/>
        <v>0</v>
      </c>
      <c r="V34" s="32" t="str">
        <f t="shared" si="8"/>
        <v>-</v>
      </c>
      <c r="W34" s="31">
        <f t="shared" si="9"/>
        <v>0</v>
      </c>
      <c r="X34" s="32" t="str">
        <f t="shared" si="10"/>
        <v>-</v>
      </c>
      <c r="Y34" s="31">
        <f t="shared" si="11"/>
        <v>0</v>
      </c>
      <c r="Z34" s="32" t="str">
        <f t="shared" si="12"/>
        <v>-</v>
      </c>
      <c r="AA34" s="31">
        <f t="shared" si="13"/>
        <v>0</v>
      </c>
      <c r="AB34" s="32" t="str">
        <f t="shared" si="14"/>
        <v>-</v>
      </c>
      <c r="AC34" s="34" t="s">
        <v>33</v>
      </c>
    </row>
    <row r="35" spans="1:29" x14ac:dyDescent="0.25">
      <c r="A35" s="27" t="s">
        <v>54</v>
      </c>
      <c r="B35" s="28" t="s">
        <v>55</v>
      </c>
      <c r="C35" s="29" t="s">
        <v>32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31">
        <f t="shared" si="5"/>
        <v>0</v>
      </c>
      <c r="T35" s="32" t="str">
        <f t="shared" si="6"/>
        <v>-</v>
      </c>
      <c r="U35" s="31">
        <f t="shared" si="7"/>
        <v>0</v>
      </c>
      <c r="V35" s="32" t="str">
        <f t="shared" si="8"/>
        <v>-</v>
      </c>
      <c r="W35" s="31">
        <f t="shared" si="9"/>
        <v>0</v>
      </c>
      <c r="X35" s="32" t="str">
        <f t="shared" si="10"/>
        <v>-</v>
      </c>
      <c r="Y35" s="31">
        <f t="shared" si="11"/>
        <v>0</v>
      </c>
      <c r="Z35" s="32" t="str">
        <f t="shared" si="12"/>
        <v>-</v>
      </c>
      <c r="AA35" s="31">
        <f t="shared" si="13"/>
        <v>0</v>
      </c>
      <c r="AB35" s="32" t="str">
        <f t="shared" si="14"/>
        <v>-</v>
      </c>
      <c r="AC35" s="34" t="s">
        <v>33</v>
      </c>
    </row>
    <row r="36" spans="1:29" ht="31.5" x14ac:dyDescent="0.25">
      <c r="A36" s="27" t="s">
        <v>56</v>
      </c>
      <c r="B36" s="28" t="s">
        <v>57</v>
      </c>
      <c r="C36" s="29" t="s">
        <v>32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31">
        <f t="shared" si="5"/>
        <v>0</v>
      </c>
      <c r="T36" s="32" t="str">
        <f t="shared" si="6"/>
        <v>-</v>
      </c>
      <c r="U36" s="31">
        <f t="shared" si="7"/>
        <v>0</v>
      </c>
      <c r="V36" s="32" t="str">
        <f t="shared" si="8"/>
        <v>-</v>
      </c>
      <c r="W36" s="31">
        <f t="shared" si="9"/>
        <v>0</v>
      </c>
      <c r="X36" s="32" t="str">
        <f t="shared" si="10"/>
        <v>-</v>
      </c>
      <c r="Y36" s="31">
        <f t="shared" si="11"/>
        <v>0</v>
      </c>
      <c r="Z36" s="32" t="str">
        <f t="shared" si="12"/>
        <v>-</v>
      </c>
      <c r="AA36" s="31">
        <f t="shared" si="13"/>
        <v>0</v>
      </c>
      <c r="AB36" s="32" t="str">
        <f t="shared" si="14"/>
        <v>-</v>
      </c>
      <c r="AC36" s="34" t="s">
        <v>33</v>
      </c>
    </row>
    <row r="37" spans="1:29" x14ac:dyDescent="0.25">
      <c r="A37" s="27" t="s">
        <v>58</v>
      </c>
      <c r="B37" s="28" t="s">
        <v>59</v>
      </c>
      <c r="C37" s="29" t="s">
        <v>32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31">
        <f t="shared" si="5"/>
        <v>0</v>
      </c>
      <c r="T37" s="32" t="str">
        <f t="shared" si="6"/>
        <v>-</v>
      </c>
      <c r="U37" s="31">
        <f t="shared" si="7"/>
        <v>0</v>
      </c>
      <c r="V37" s="32" t="str">
        <f t="shared" si="8"/>
        <v>-</v>
      </c>
      <c r="W37" s="31">
        <f t="shared" si="9"/>
        <v>0</v>
      </c>
      <c r="X37" s="32" t="str">
        <f t="shared" si="10"/>
        <v>-</v>
      </c>
      <c r="Y37" s="31">
        <f t="shared" si="11"/>
        <v>0</v>
      </c>
      <c r="Z37" s="32" t="str">
        <f t="shared" si="12"/>
        <v>-</v>
      </c>
      <c r="AA37" s="31">
        <f t="shared" si="13"/>
        <v>0</v>
      </c>
      <c r="AB37" s="32" t="str">
        <f t="shared" si="14"/>
        <v>-</v>
      </c>
      <c r="AC37" s="34" t="s">
        <v>33</v>
      </c>
    </row>
    <row r="38" spans="1:29" ht="31.5" x14ac:dyDescent="0.25">
      <c r="A38" s="27" t="s">
        <v>60</v>
      </c>
      <c r="B38" s="28" t="s">
        <v>45</v>
      </c>
      <c r="C38" s="29" t="s">
        <v>32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31">
        <f t="shared" si="5"/>
        <v>0</v>
      </c>
      <c r="T38" s="32" t="str">
        <f t="shared" si="6"/>
        <v>-</v>
      </c>
      <c r="U38" s="31">
        <f t="shared" si="7"/>
        <v>0</v>
      </c>
      <c r="V38" s="32" t="str">
        <f t="shared" si="8"/>
        <v>-</v>
      </c>
      <c r="W38" s="31">
        <f t="shared" si="9"/>
        <v>0</v>
      </c>
      <c r="X38" s="32" t="str">
        <f t="shared" si="10"/>
        <v>-</v>
      </c>
      <c r="Y38" s="31">
        <f t="shared" si="11"/>
        <v>0</v>
      </c>
      <c r="Z38" s="32" t="str">
        <f t="shared" si="12"/>
        <v>-</v>
      </c>
      <c r="AA38" s="31">
        <f t="shared" si="13"/>
        <v>0</v>
      </c>
      <c r="AB38" s="32" t="str">
        <f t="shared" si="14"/>
        <v>-</v>
      </c>
      <c r="AC38" s="34" t="s">
        <v>33</v>
      </c>
    </row>
    <row r="39" spans="1:29" x14ac:dyDescent="0.25">
      <c r="A39" s="27" t="s">
        <v>61</v>
      </c>
      <c r="B39" s="28" t="s">
        <v>47</v>
      </c>
      <c r="C39" s="29" t="s">
        <v>32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31">
        <f t="shared" si="5"/>
        <v>0</v>
      </c>
      <c r="T39" s="32" t="str">
        <f t="shared" si="6"/>
        <v>-</v>
      </c>
      <c r="U39" s="31">
        <f t="shared" si="7"/>
        <v>0</v>
      </c>
      <c r="V39" s="32" t="str">
        <f t="shared" si="8"/>
        <v>-</v>
      </c>
      <c r="W39" s="31">
        <f t="shared" si="9"/>
        <v>0</v>
      </c>
      <c r="X39" s="32" t="str">
        <f t="shared" si="10"/>
        <v>-</v>
      </c>
      <c r="Y39" s="31">
        <f t="shared" si="11"/>
        <v>0</v>
      </c>
      <c r="Z39" s="32" t="str">
        <f t="shared" si="12"/>
        <v>-</v>
      </c>
      <c r="AA39" s="31">
        <f t="shared" si="13"/>
        <v>0</v>
      </c>
      <c r="AB39" s="32" t="str">
        <f t="shared" si="14"/>
        <v>-</v>
      </c>
      <c r="AC39" s="34" t="s">
        <v>33</v>
      </c>
    </row>
    <row r="40" spans="1:29" ht="63" x14ac:dyDescent="0.25">
      <c r="A40" s="27" t="s">
        <v>62</v>
      </c>
      <c r="B40" s="28" t="s">
        <v>63</v>
      </c>
      <c r="C40" s="29" t="s">
        <v>32</v>
      </c>
      <c r="D40" s="42">
        <f t="shared" ref="D40:G41" si="23">D175</f>
        <v>299.2693503239305</v>
      </c>
      <c r="E40" s="42">
        <f t="shared" si="23"/>
        <v>720.56447807981783</v>
      </c>
      <c r="F40" s="42">
        <f t="shared" si="23"/>
        <v>42.208081043999989</v>
      </c>
      <c r="G40" s="42">
        <f t="shared" si="23"/>
        <v>257.06126927993051</v>
      </c>
      <c r="H40" s="42">
        <f>H175</f>
        <v>47.276317670085803</v>
      </c>
      <c r="I40" s="42">
        <f t="shared" ref="I40:R41" si="24">I175</f>
        <v>0</v>
      </c>
      <c r="J40" s="42">
        <f t="shared" si="24"/>
        <v>0</v>
      </c>
      <c r="K40" s="42">
        <f t="shared" si="24"/>
        <v>0</v>
      </c>
      <c r="L40" s="42">
        <f t="shared" si="24"/>
        <v>47.276317670085803</v>
      </c>
      <c r="M40" s="42">
        <f t="shared" si="24"/>
        <v>47.276317659999997</v>
      </c>
      <c r="N40" s="42">
        <f t="shared" si="24"/>
        <v>0</v>
      </c>
      <c r="O40" s="42">
        <f t="shared" si="24"/>
        <v>0</v>
      </c>
      <c r="P40" s="42">
        <f t="shared" si="24"/>
        <v>0</v>
      </c>
      <c r="Q40" s="42">
        <f t="shared" si="24"/>
        <v>47.276317659999997</v>
      </c>
      <c r="R40" s="42">
        <f>R175</f>
        <v>209.78495161993052</v>
      </c>
      <c r="S40" s="31">
        <f t="shared" si="5"/>
        <v>-1.00858059681741E-8</v>
      </c>
      <c r="T40" s="32">
        <f t="shared" si="6"/>
        <v>-2.1333738466174824E-10</v>
      </c>
      <c r="U40" s="31">
        <f t="shared" si="7"/>
        <v>0</v>
      </c>
      <c r="V40" s="32" t="str">
        <f t="shared" si="8"/>
        <v>-</v>
      </c>
      <c r="W40" s="31">
        <f t="shared" si="9"/>
        <v>0</v>
      </c>
      <c r="X40" s="32" t="str">
        <f t="shared" si="10"/>
        <v>-</v>
      </c>
      <c r="Y40" s="31">
        <f t="shared" si="11"/>
        <v>0</v>
      </c>
      <c r="Z40" s="32" t="str">
        <f t="shared" si="12"/>
        <v>-</v>
      </c>
      <c r="AA40" s="31">
        <f t="shared" si="13"/>
        <v>-1.00858059681741E-8</v>
      </c>
      <c r="AB40" s="32">
        <f t="shared" si="14"/>
        <v>-2.1333738466174824E-10</v>
      </c>
      <c r="AC40" s="34" t="s">
        <v>33</v>
      </c>
    </row>
    <row r="41" spans="1:29" x14ac:dyDescent="0.25">
      <c r="A41" s="27" t="s">
        <v>64</v>
      </c>
      <c r="B41" s="28" t="s">
        <v>53</v>
      </c>
      <c r="C41" s="29" t="s">
        <v>32</v>
      </c>
      <c r="D41" s="42">
        <f t="shared" si="23"/>
        <v>0</v>
      </c>
      <c r="E41" s="42">
        <f t="shared" si="23"/>
        <v>0</v>
      </c>
      <c r="F41" s="42">
        <f t="shared" si="23"/>
        <v>0</v>
      </c>
      <c r="G41" s="42">
        <f t="shared" si="23"/>
        <v>0</v>
      </c>
      <c r="H41" s="42">
        <f>H176</f>
        <v>0</v>
      </c>
      <c r="I41" s="42">
        <f t="shared" si="24"/>
        <v>0</v>
      </c>
      <c r="J41" s="42">
        <f t="shared" si="24"/>
        <v>0</v>
      </c>
      <c r="K41" s="42">
        <f t="shared" si="24"/>
        <v>0</v>
      </c>
      <c r="L41" s="42">
        <f t="shared" si="24"/>
        <v>0</v>
      </c>
      <c r="M41" s="42">
        <f t="shared" si="24"/>
        <v>0</v>
      </c>
      <c r="N41" s="42">
        <f t="shared" si="24"/>
        <v>0</v>
      </c>
      <c r="O41" s="42">
        <f t="shared" si="24"/>
        <v>0</v>
      </c>
      <c r="P41" s="42">
        <f t="shared" si="24"/>
        <v>0</v>
      </c>
      <c r="Q41" s="42">
        <f t="shared" si="24"/>
        <v>0</v>
      </c>
      <c r="R41" s="42">
        <f t="shared" si="24"/>
        <v>0</v>
      </c>
      <c r="S41" s="31">
        <f t="shared" si="5"/>
        <v>0</v>
      </c>
      <c r="T41" s="32" t="str">
        <f t="shared" si="6"/>
        <v>-</v>
      </c>
      <c r="U41" s="31">
        <f t="shared" si="7"/>
        <v>0</v>
      </c>
      <c r="V41" s="32" t="str">
        <f t="shared" si="8"/>
        <v>-</v>
      </c>
      <c r="W41" s="31">
        <f t="shared" si="9"/>
        <v>0</v>
      </c>
      <c r="X41" s="32" t="str">
        <f t="shared" si="10"/>
        <v>-</v>
      </c>
      <c r="Y41" s="31">
        <f t="shared" si="11"/>
        <v>0</v>
      </c>
      <c r="Z41" s="32" t="str">
        <f t="shared" si="12"/>
        <v>-</v>
      </c>
      <c r="AA41" s="31">
        <f t="shared" si="13"/>
        <v>0</v>
      </c>
      <c r="AB41" s="32" t="str">
        <f t="shared" si="14"/>
        <v>-</v>
      </c>
      <c r="AC41" s="34" t="s">
        <v>33</v>
      </c>
    </row>
    <row r="42" spans="1:29" ht="31.5" x14ac:dyDescent="0.25">
      <c r="A42" s="27" t="s">
        <v>65</v>
      </c>
      <c r="B42" s="28" t="s">
        <v>66</v>
      </c>
      <c r="C42" s="29" t="s">
        <v>32</v>
      </c>
      <c r="D42" s="42">
        <f t="shared" ref="D42:G42" si="25">D182</f>
        <v>0</v>
      </c>
      <c r="E42" s="42">
        <f t="shared" si="25"/>
        <v>0</v>
      </c>
      <c r="F42" s="42">
        <f t="shared" si="25"/>
        <v>0</v>
      </c>
      <c r="G42" s="42">
        <f t="shared" si="25"/>
        <v>0</v>
      </c>
      <c r="H42" s="42">
        <f>H182</f>
        <v>0</v>
      </c>
      <c r="I42" s="42">
        <f t="shared" ref="I42:R42" si="26">I182</f>
        <v>0</v>
      </c>
      <c r="J42" s="42">
        <f t="shared" si="26"/>
        <v>0</v>
      </c>
      <c r="K42" s="42">
        <f t="shared" si="26"/>
        <v>0</v>
      </c>
      <c r="L42" s="42">
        <f t="shared" si="26"/>
        <v>0</v>
      </c>
      <c r="M42" s="42">
        <f t="shared" si="26"/>
        <v>0</v>
      </c>
      <c r="N42" s="42">
        <f t="shared" si="26"/>
        <v>0</v>
      </c>
      <c r="O42" s="42">
        <f t="shared" si="26"/>
        <v>0</v>
      </c>
      <c r="P42" s="42">
        <f t="shared" si="26"/>
        <v>0</v>
      </c>
      <c r="Q42" s="42">
        <f t="shared" si="26"/>
        <v>0</v>
      </c>
      <c r="R42" s="42">
        <f t="shared" si="26"/>
        <v>0</v>
      </c>
      <c r="S42" s="31">
        <f t="shared" si="5"/>
        <v>0</v>
      </c>
      <c r="T42" s="32" t="str">
        <f t="shared" si="6"/>
        <v>-</v>
      </c>
      <c r="U42" s="31">
        <f t="shared" si="7"/>
        <v>0</v>
      </c>
      <c r="V42" s="32" t="str">
        <f t="shared" si="8"/>
        <v>-</v>
      </c>
      <c r="W42" s="31">
        <f t="shared" si="9"/>
        <v>0</v>
      </c>
      <c r="X42" s="32" t="str">
        <f t="shared" si="10"/>
        <v>-</v>
      </c>
      <c r="Y42" s="31">
        <f t="shared" si="11"/>
        <v>0</v>
      </c>
      <c r="Z42" s="32" t="str">
        <f t="shared" si="12"/>
        <v>-</v>
      </c>
      <c r="AA42" s="31">
        <f t="shared" si="13"/>
        <v>0</v>
      </c>
      <c r="AB42" s="32" t="str">
        <f t="shared" si="14"/>
        <v>-</v>
      </c>
      <c r="AC42" s="34" t="s">
        <v>33</v>
      </c>
    </row>
    <row r="43" spans="1:29" x14ac:dyDescent="0.25">
      <c r="A43" s="27" t="s">
        <v>67</v>
      </c>
      <c r="B43" s="28" t="s">
        <v>68</v>
      </c>
      <c r="C43" s="29" t="s">
        <v>32</v>
      </c>
      <c r="D43" s="42">
        <f t="shared" ref="D43:G43" si="27">D189</f>
        <v>0</v>
      </c>
      <c r="E43" s="42">
        <f t="shared" si="27"/>
        <v>0</v>
      </c>
      <c r="F43" s="42">
        <f t="shared" si="27"/>
        <v>0</v>
      </c>
      <c r="G43" s="42">
        <f t="shared" si="27"/>
        <v>0</v>
      </c>
      <c r="H43" s="42">
        <f>H189</f>
        <v>0</v>
      </c>
      <c r="I43" s="42">
        <f t="shared" ref="I43:R43" si="28">I189</f>
        <v>0</v>
      </c>
      <c r="J43" s="42">
        <f t="shared" si="28"/>
        <v>0</v>
      </c>
      <c r="K43" s="42">
        <f t="shared" si="28"/>
        <v>0</v>
      </c>
      <c r="L43" s="42">
        <f t="shared" si="28"/>
        <v>0</v>
      </c>
      <c r="M43" s="42">
        <f t="shared" si="28"/>
        <v>0</v>
      </c>
      <c r="N43" s="42">
        <f t="shared" si="28"/>
        <v>0</v>
      </c>
      <c r="O43" s="42">
        <f t="shared" si="28"/>
        <v>0</v>
      </c>
      <c r="P43" s="42">
        <f t="shared" si="28"/>
        <v>0</v>
      </c>
      <c r="Q43" s="42">
        <f t="shared" si="28"/>
        <v>0</v>
      </c>
      <c r="R43" s="42">
        <f t="shared" si="28"/>
        <v>0</v>
      </c>
      <c r="S43" s="31">
        <f t="shared" si="5"/>
        <v>0</v>
      </c>
      <c r="T43" s="32" t="str">
        <f t="shared" si="6"/>
        <v>-</v>
      </c>
      <c r="U43" s="31">
        <f t="shared" si="7"/>
        <v>0</v>
      </c>
      <c r="V43" s="32" t="str">
        <f t="shared" si="8"/>
        <v>-</v>
      </c>
      <c r="W43" s="31">
        <f t="shared" si="9"/>
        <v>0</v>
      </c>
      <c r="X43" s="32" t="str">
        <f t="shared" si="10"/>
        <v>-</v>
      </c>
      <c r="Y43" s="31">
        <f t="shared" si="11"/>
        <v>0</v>
      </c>
      <c r="Z43" s="32" t="str">
        <f t="shared" si="12"/>
        <v>-</v>
      </c>
      <c r="AA43" s="31">
        <f t="shared" si="13"/>
        <v>0</v>
      </c>
      <c r="AB43" s="32" t="str">
        <f t="shared" si="14"/>
        <v>-</v>
      </c>
      <c r="AC43" s="34" t="s">
        <v>33</v>
      </c>
    </row>
    <row r="44" spans="1:29" ht="31.5" x14ac:dyDescent="0.25">
      <c r="A44" s="27" t="s">
        <v>69</v>
      </c>
      <c r="B44" s="28" t="s">
        <v>45</v>
      </c>
      <c r="C44" s="29" t="s">
        <v>32</v>
      </c>
      <c r="D44" s="42">
        <f t="shared" ref="D44:G45" si="29">D196</f>
        <v>0</v>
      </c>
      <c r="E44" s="42">
        <f t="shared" si="29"/>
        <v>0</v>
      </c>
      <c r="F44" s="42">
        <f t="shared" si="29"/>
        <v>0</v>
      </c>
      <c r="G44" s="42">
        <f t="shared" si="29"/>
        <v>0</v>
      </c>
      <c r="H44" s="42">
        <f>H196</f>
        <v>0</v>
      </c>
      <c r="I44" s="42">
        <f t="shared" ref="I44:R45" si="30">I196</f>
        <v>0</v>
      </c>
      <c r="J44" s="42">
        <f t="shared" si="30"/>
        <v>0</v>
      </c>
      <c r="K44" s="42">
        <f t="shared" si="30"/>
        <v>0</v>
      </c>
      <c r="L44" s="42">
        <f t="shared" si="30"/>
        <v>0</v>
      </c>
      <c r="M44" s="42">
        <f t="shared" si="30"/>
        <v>0</v>
      </c>
      <c r="N44" s="42">
        <f t="shared" si="30"/>
        <v>0</v>
      </c>
      <c r="O44" s="42">
        <f t="shared" si="30"/>
        <v>0</v>
      </c>
      <c r="P44" s="42">
        <f t="shared" si="30"/>
        <v>0</v>
      </c>
      <c r="Q44" s="42">
        <f t="shared" si="30"/>
        <v>0</v>
      </c>
      <c r="R44" s="42">
        <f t="shared" si="30"/>
        <v>0</v>
      </c>
      <c r="S44" s="31">
        <f t="shared" si="5"/>
        <v>0</v>
      </c>
      <c r="T44" s="32" t="str">
        <f t="shared" si="6"/>
        <v>-</v>
      </c>
      <c r="U44" s="31">
        <f t="shared" si="7"/>
        <v>0</v>
      </c>
      <c r="V44" s="32" t="str">
        <f t="shared" si="8"/>
        <v>-</v>
      </c>
      <c r="W44" s="31">
        <f t="shared" si="9"/>
        <v>0</v>
      </c>
      <c r="X44" s="32" t="str">
        <f t="shared" si="10"/>
        <v>-</v>
      </c>
      <c r="Y44" s="31">
        <f t="shared" si="11"/>
        <v>0</v>
      </c>
      <c r="Z44" s="32" t="str">
        <f t="shared" si="12"/>
        <v>-</v>
      </c>
      <c r="AA44" s="31">
        <f t="shared" si="13"/>
        <v>0</v>
      </c>
      <c r="AB44" s="32" t="str">
        <f t="shared" si="14"/>
        <v>-</v>
      </c>
      <c r="AC44" s="34" t="s">
        <v>33</v>
      </c>
    </row>
    <row r="45" spans="1:29" x14ac:dyDescent="0.25">
      <c r="A45" s="27" t="s">
        <v>70</v>
      </c>
      <c r="B45" s="28" t="s">
        <v>47</v>
      </c>
      <c r="C45" s="29" t="s">
        <v>32</v>
      </c>
      <c r="D45" s="42">
        <f t="shared" si="29"/>
        <v>299.2693503239305</v>
      </c>
      <c r="E45" s="42">
        <f t="shared" si="29"/>
        <v>720.56447807981783</v>
      </c>
      <c r="F45" s="42">
        <f t="shared" si="29"/>
        <v>42.208081043999989</v>
      </c>
      <c r="G45" s="42">
        <f t="shared" si="29"/>
        <v>257.06126927993051</v>
      </c>
      <c r="H45" s="42">
        <f>H197</f>
        <v>47.276317670085803</v>
      </c>
      <c r="I45" s="42">
        <f t="shared" si="30"/>
        <v>0</v>
      </c>
      <c r="J45" s="42">
        <f t="shared" si="30"/>
        <v>0</v>
      </c>
      <c r="K45" s="42">
        <f t="shared" si="30"/>
        <v>0</v>
      </c>
      <c r="L45" s="42">
        <f t="shared" si="30"/>
        <v>47.276317670085803</v>
      </c>
      <c r="M45" s="42">
        <f t="shared" si="30"/>
        <v>47.276317659999997</v>
      </c>
      <c r="N45" s="42">
        <f t="shared" si="30"/>
        <v>0</v>
      </c>
      <c r="O45" s="42">
        <f t="shared" si="30"/>
        <v>0</v>
      </c>
      <c r="P45" s="42">
        <f t="shared" si="30"/>
        <v>0</v>
      </c>
      <c r="Q45" s="42">
        <f t="shared" si="30"/>
        <v>47.276317659999997</v>
      </c>
      <c r="R45" s="42">
        <f t="shared" si="30"/>
        <v>209.78495161993052</v>
      </c>
      <c r="S45" s="31">
        <f t="shared" si="5"/>
        <v>-1.00858059681741E-8</v>
      </c>
      <c r="T45" s="32">
        <f t="shared" si="6"/>
        <v>-2.1333738466174824E-10</v>
      </c>
      <c r="U45" s="31">
        <f t="shared" si="7"/>
        <v>0</v>
      </c>
      <c r="V45" s="32" t="str">
        <f t="shared" si="8"/>
        <v>-</v>
      </c>
      <c r="W45" s="31">
        <f t="shared" si="9"/>
        <v>0</v>
      </c>
      <c r="X45" s="32" t="str">
        <f t="shared" si="10"/>
        <v>-</v>
      </c>
      <c r="Y45" s="31">
        <f t="shared" si="11"/>
        <v>0</v>
      </c>
      <c r="Z45" s="32" t="str">
        <f t="shared" si="12"/>
        <v>-</v>
      </c>
      <c r="AA45" s="31">
        <f t="shared" si="13"/>
        <v>-1.00858059681741E-8</v>
      </c>
      <c r="AB45" s="32">
        <f t="shared" si="14"/>
        <v>-2.1333738466174824E-10</v>
      </c>
      <c r="AC45" s="34" t="s">
        <v>33</v>
      </c>
    </row>
    <row r="46" spans="1:29" x14ac:dyDescent="0.25">
      <c r="A46" s="27" t="s">
        <v>71</v>
      </c>
      <c r="B46" s="28" t="s">
        <v>72</v>
      </c>
      <c r="C46" s="29" t="s">
        <v>32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31">
        <f t="shared" si="5"/>
        <v>0</v>
      </c>
      <c r="T46" s="32" t="str">
        <f t="shared" si="6"/>
        <v>-</v>
      </c>
      <c r="U46" s="31">
        <f t="shared" si="7"/>
        <v>0</v>
      </c>
      <c r="V46" s="32" t="str">
        <f t="shared" si="8"/>
        <v>-</v>
      </c>
      <c r="W46" s="31">
        <f t="shared" si="9"/>
        <v>0</v>
      </c>
      <c r="X46" s="32" t="str">
        <f t="shared" si="10"/>
        <v>-</v>
      </c>
      <c r="Y46" s="31">
        <f t="shared" si="11"/>
        <v>0</v>
      </c>
      <c r="Z46" s="32" t="str">
        <f t="shared" si="12"/>
        <v>-</v>
      </c>
      <c r="AA46" s="31">
        <f t="shared" si="13"/>
        <v>0</v>
      </c>
      <c r="AB46" s="32" t="str">
        <f t="shared" si="14"/>
        <v>-</v>
      </c>
      <c r="AC46" s="34" t="s">
        <v>33</v>
      </c>
    </row>
    <row r="47" spans="1:29" x14ac:dyDescent="0.25">
      <c r="A47" s="27" t="s">
        <v>73</v>
      </c>
      <c r="B47" s="28" t="s">
        <v>74</v>
      </c>
      <c r="C47" s="29" t="s">
        <v>32</v>
      </c>
      <c r="D47" s="42">
        <f t="shared" ref="D47:R47" si="31">SUM(D48,D136,D175,D199)</f>
        <v>19656.693688192616</v>
      </c>
      <c r="E47" s="42">
        <f t="shared" si="31"/>
        <v>31488.931864644619</v>
      </c>
      <c r="F47" s="42">
        <f t="shared" si="31"/>
        <v>6662.6636001887309</v>
      </c>
      <c r="G47" s="42">
        <f t="shared" si="31"/>
        <v>12994.030088003881</v>
      </c>
      <c r="H47" s="42">
        <f t="shared" si="31"/>
        <v>6923.6404631962951</v>
      </c>
      <c r="I47" s="42">
        <f t="shared" si="31"/>
        <v>1565.254822894349</v>
      </c>
      <c r="J47" s="42">
        <f t="shared" si="31"/>
        <v>0</v>
      </c>
      <c r="K47" s="42">
        <f t="shared" si="31"/>
        <v>168.97938393035162</v>
      </c>
      <c r="L47" s="42">
        <f t="shared" si="31"/>
        <v>5189.4062563715934</v>
      </c>
      <c r="M47" s="42">
        <f t="shared" si="31"/>
        <v>4638.5487522940002</v>
      </c>
      <c r="N47" s="42">
        <f t="shared" si="31"/>
        <v>0</v>
      </c>
      <c r="O47" s="42">
        <f t="shared" si="31"/>
        <v>0</v>
      </c>
      <c r="P47" s="42">
        <f t="shared" si="31"/>
        <v>170.67717430038584</v>
      </c>
      <c r="Q47" s="42">
        <f t="shared" si="31"/>
        <v>4467.8715779936138</v>
      </c>
      <c r="R47" s="42">
        <f t="shared" si="31"/>
        <v>8355.481335709881</v>
      </c>
      <c r="S47" s="31">
        <f t="shared" si="5"/>
        <v>-2285.0917109022948</v>
      </c>
      <c r="T47" s="32">
        <f t="shared" si="6"/>
        <v>-0.33004193719316605</v>
      </c>
      <c r="U47" s="31">
        <f t="shared" si="7"/>
        <v>-1565.254822894349</v>
      </c>
      <c r="V47" s="32">
        <f t="shared" si="8"/>
        <v>-1</v>
      </c>
      <c r="W47" s="31">
        <f t="shared" si="9"/>
        <v>0</v>
      </c>
      <c r="X47" s="32" t="str">
        <f t="shared" si="10"/>
        <v>-</v>
      </c>
      <c r="Y47" s="31">
        <f t="shared" si="11"/>
        <v>1.6977903700342267</v>
      </c>
      <c r="Z47" s="32">
        <f t="shared" si="12"/>
        <v>1.0047322522693103E-2</v>
      </c>
      <c r="AA47" s="31">
        <f t="shared" si="13"/>
        <v>-721.53467837797962</v>
      </c>
      <c r="AB47" s="32">
        <f t="shared" si="14"/>
        <v>-0.13903992918112235</v>
      </c>
      <c r="AC47" s="34" t="s">
        <v>33</v>
      </c>
    </row>
    <row r="48" spans="1:29" ht="47.25" x14ac:dyDescent="0.25">
      <c r="A48" s="27" t="s">
        <v>75</v>
      </c>
      <c r="B48" s="28" t="s">
        <v>76</v>
      </c>
      <c r="C48" s="29" t="s">
        <v>32</v>
      </c>
      <c r="D48" s="42">
        <f t="shared" ref="D48:R48" si="32">D49+D87+D112+D115+D126+D127</f>
        <v>19357.424337868684</v>
      </c>
      <c r="E48" s="42">
        <f t="shared" si="32"/>
        <v>30768.367386564802</v>
      </c>
      <c r="F48" s="42">
        <f t="shared" si="32"/>
        <v>6620.4555191447307</v>
      </c>
      <c r="G48" s="42">
        <f t="shared" si="32"/>
        <v>12736.96881872395</v>
      </c>
      <c r="H48" s="42">
        <f t="shared" si="32"/>
        <v>6876.3641455262095</v>
      </c>
      <c r="I48" s="42">
        <f t="shared" si="32"/>
        <v>1565.254822894349</v>
      </c>
      <c r="J48" s="42">
        <f t="shared" si="32"/>
        <v>0</v>
      </c>
      <c r="K48" s="42">
        <f t="shared" si="32"/>
        <v>168.97938393035162</v>
      </c>
      <c r="L48" s="42">
        <f t="shared" si="32"/>
        <v>5142.1299387015079</v>
      </c>
      <c r="M48" s="42">
        <f t="shared" si="32"/>
        <v>4591.2724346340001</v>
      </c>
      <c r="N48" s="42">
        <f t="shared" si="32"/>
        <v>0</v>
      </c>
      <c r="O48" s="42">
        <f t="shared" si="32"/>
        <v>0</v>
      </c>
      <c r="P48" s="42">
        <f t="shared" si="32"/>
        <v>170.67717430038584</v>
      </c>
      <c r="Q48" s="42">
        <f t="shared" si="32"/>
        <v>4420.5952603336136</v>
      </c>
      <c r="R48" s="42">
        <f t="shared" si="32"/>
        <v>8145.6963840899498</v>
      </c>
      <c r="S48" s="31">
        <f t="shared" si="5"/>
        <v>-2285.0917108922094</v>
      </c>
      <c r="T48" s="32">
        <f t="shared" si="6"/>
        <v>-0.33231103858554367</v>
      </c>
      <c r="U48" s="31">
        <f t="shared" si="7"/>
        <v>-1565.254822894349</v>
      </c>
      <c r="V48" s="32">
        <f t="shared" si="8"/>
        <v>-1</v>
      </c>
      <c r="W48" s="31">
        <f t="shared" si="9"/>
        <v>0</v>
      </c>
      <c r="X48" s="32" t="str">
        <f t="shared" si="10"/>
        <v>-</v>
      </c>
      <c r="Y48" s="31">
        <f t="shared" si="11"/>
        <v>1.6977903700342267</v>
      </c>
      <c r="Z48" s="32">
        <f t="shared" si="12"/>
        <v>1.0047322522693103E-2</v>
      </c>
      <c r="AA48" s="31">
        <f t="shared" si="13"/>
        <v>-721.53467836789423</v>
      </c>
      <c r="AB48" s="32">
        <f t="shared" si="14"/>
        <v>-0.14031825079669152</v>
      </c>
      <c r="AC48" s="34" t="s">
        <v>33</v>
      </c>
    </row>
    <row r="49" spans="1:29" x14ac:dyDescent="0.25">
      <c r="A49" s="27" t="s">
        <v>77</v>
      </c>
      <c r="B49" s="28" t="s">
        <v>78</v>
      </c>
      <c r="C49" s="29" t="s">
        <v>32</v>
      </c>
      <c r="D49" s="42">
        <f t="shared" ref="D49:R49" si="33">D50+D62+D65+D79</f>
        <v>8919.5047956873586</v>
      </c>
      <c r="E49" s="42">
        <f t="shared" si="33"/>
        <v>11468.733650316031</v>
      </c>
      <c r="F49" s="42">
        <f t="shared" si="33"/>
        <v>2605.1475340067996</v>
      </c>
      <c r="G49" s="42">
        <f t="shared" si="33"/>
        <v>6314.3572616805595</v>
      </c>
      <c r="H49" s="42">
        <f t="shared" si="33"/>
        <v>4102.7701793551205</v>
      </c>
      <c r="I49" s="42">
        <f t="shared" si="33"/>
        <v>0</v>
      </c>
      <c r="J49" s="42">
        <f t="shared" si="33"/>
        <v>0</v>
      </c>
      <c r="K49" s="42">
        <f t="shared" si="33"/>
        <v>53.672802008490237</v>
      </c>
      <c r="L49" s="42">
        <f t="shared" si="33"/>
        <v>4049.0973773466294</v>
      </c>
      <c r="M49" s="42">
        <f t="shared" si="33"/>
        <v>3593.6040301339999</v>
      </c>
      <c r="N49" s="42">
        <f t="shared" si="33"/>
        <v>0</v>
      </c>
      <c r="O49" s="42">
        <f t="shared" si="33"/>
        <v>0</v>
      </c>
      <c r="P49" s="42">
        <f t="shared" si="33"/>
        <v>52.669697121666665</v>
      </c>
      <c r="Q49" s="42">
        <f t="shared" si="33"/>
        <v>3540.9343330123338</v>
      </c>
      <c r="R49" s="42">
        <f t="shared" si="33"/>
        <v>2720.7532315465601</v>
      </c>
      <c r="S49" s="31">
        <f t="shared" si="5"/>
        <v>-509.16614922112058</v>
      </c>
      <c r="T49" s="32">
        <f t="shared" si="6"/>
        <v>-0.12410301502706936</v>
      </c>
      <c r="U49" s="31">
        <f t="shared" si="7"/>
        <v>0</v>
      </c>
      <c r="V49" s="32" t="str">
        <f t="shared" si="8"/>
        <v>-</v>
      </c>
      <c r="W49" s="31">
        <f t="shared" si="9"/>
        <v>0</v>
      </c>
      <c r="X49" s="32" t="str">
        <f t="shared" si="10"/>
        <v>-</v>
      </c>
      <c r="Y49" s="31">
        <f t="shared" si="11"/>
        <v>-1.0031048868235715</v>
      </c>
      <c r="Z49" s="32">
        <f t="shared" si="12"/>
        <v>-1.868925879190908E-2</v>
      </c>
      <c r="AA49" s="31">
        <f t="shared" si="13"/>
        <v>-508.16304433429559</v>
      </c>
      <c r="AB49" s="32">
        <f t="shared" si="14"/>
        <v>-0.12550032685736356</v>
      </c>
      <c r="AC49" s="34" t="s">
        <v>33</v>
      </c>
    </row>
    <row r="50" spans="1:29" ht="31.5" x14ac:dyDescent="0.25">
      <c r="A50" s="27" t="s">
        <v>79</v>
      </c>
      <c r="B50" s="28" t="s">
        <v>80</v>
      </c>
      <c r="C50" s="29" t="s">
        <v>32</v>
      </c>
      <c r="D50" s="42">
        <f t="shared" ref="D50:G50" si="34">SUM(D51,D52,D53)</f>
        <v>6720.673682066139</v>
      </c>
      <c r="E50" s="42">
        <f t="shared" si="34"/>
        <v>8869.5612868240169</v>
      </c>
      <c r="F50" s="42">
        <f t="shared" si="34"/>
        <v>1916.0835110621995</v>
      </c>
      <c r="G50" s="42">
        <f t="shared" si="34"/>
        <v>4804.5901710039407</v>
      </c>
      <c r="H50" s="42">
        <f>SUM(H51,H52,H53)</f>
        <v>3196.1084743602278</v>
      </c>
      <c r="I50" s="42">
        <f t="shared" ref="I50:R50" si="35">SUM(I51,I52,I53)</f>
        <v>0</v>
      </c>
      <c r="J50" s="42">
        <f t="shared" si="35"/>
        <v>0</v>
      </c>
      <c r="K50" s="42">
        <f t="shared" si="35"/>
        <v>26.174117223183433</v>
      </c>
      <c r="L50" s="42">
        <f t="shared" si="35"/>
        <v>3169.9343571370441</v>
      </c>
      <c r="M50" s="42">
        <f t="shared" si="35"/>
        <v>2671.9213142600001</v>
      </c>
      <c r="N50" s="42">
        <f t="shared" si="35"/>
        <v>0</v>
      </c>
      <c r="O50" s="42">
        <f t="shared" si="35"/>
        <v>0</v>
      </c>
      <c r="P50" s="42">
        <f t="shared" si="35"/>
        <v>35.000164627499998</v>
      </c>
      <c r="Q50" s="42">
        <f t="shared" si="35"/>
        <v>2636.9211496325001</v>
      </c>
      <c r="R50" s="42">
        <f t="shared" si="35"/>
        <v>2132.668856743941</v>
      </c>
      <c r="S50" s="31">
        <f t="shared" si="5"/>
        <v>-524.18716010022763</v>
      </c>
      <c r="T50" s="32">
        <f t="shared" si="6"/>
        <v>-0.16400793787362156</v>
      </c>
      <c r="U50" s="31">
        <f t="shared" si="7"/>
        <v>0</v>
      </c>
      <c r="V50" s="32" t="str">
        <f t="shared" si="8"/>
        <v>-</v>
      </c>
      <c r="W50" s="31">
        <f t="shared" si="9"/>
        <v>0</v>
      </c>
      <c r="X50" s="32" t="str">
        <f t="shared" si="10"/>
        <v>-</v>
      </c>
      <c r="Y50" s="31">
        <f t="shared" si="11"/>
        <v>8.8260474043165651</v>
      </c>
      <c r="Z50" s="32">
        <f t="shared" si="12"/>
        <v>0.33720516069588746</v>
      </c>
      <c r="AA50" s="31">
        <f t="shared" si="13"/>
        <v>-533.01320750454397</v>
      </c>
      <c r="AB50" s="32">
        <f t="shared" si="14"/>
        <v>-0.16814644956431837</v>
      </c>
      <c r="AC50" s="34" t="s">
        <v>33</v>
      </c>
    </row>
    <row r="51" spans="1:29" ht="47.25" x14ac:dyDescent="0.25">
      <c r="A51" s="27" t="s">
        <v>81</v>
      </c>
      <c r="B51" s="28" t="s">
        <v>82</v>
      </c>
      <c r="C51" s="29" t="s">
        <v>81</v>
      </c>
      <c r="D51" s="29">
        <v>587.46012200284258</v>
      </c>
      <c r="E51" s="29">
        <v>0</v>
      </c>
      <c r="F51" s="29">
        <v>90.024336678999362</v>
      </c>
      <c r="G51" s="29">
        <v>497.43578532384311</v>
      </c>
      <c r="H51" s="43">
        <v>71.743160667820121</v>
      </c>
      <c r="I51" s="43">
        <v>0</v>
      </c>
      <c r="J51" s="43">
        <v>0</v>
      </c>
      <c r="K51" s="43">
        <v>19.374117223183433</v>
      </c>
      <c r="L51" s="43">
        <v>52.369043444636688</v>
      </c>
      <c r="M51" s="43">
        <v>81.469668663000007</v>
      </c>
      <c r="N51" s="43">
        <v>0</v>
      </c>
      <c r="O51" s="43">
        <v>0</v>
      </c>
      <c r="P51" s="43">
        <v>27.479540552500001</v>
      </c>
      <c r="Q51" s="43">
        <v>53.990128110500002</v>
      </c>
      <c r="R51" s="43">
        <f>G51-M51</f>
        <v>415.96611666084311</v>
      </c>
      <c r="S51" s="31">
        <f>IF(H51="нд","нд",M51-H51)</f>
        <v>9.7265079951798867</v>
      </c>
      <c r="T51" s="32">
        <f>IF($H51="нд","нд",IF(H51=0,"-",S51/H51))</f>
        <v>0.13557401018634857</v>
      </c>
      <c r="U51" s="31">
        <f>IF(I51="нд","нд",N51-I51)</f>
        <v>0</v>
      </c>
      <c r="V51" s="32" t="str">
        <f t="shared" si="8"/>
        <v>-</v>
      </c>
      <c r="W51" s="31">
        <f t="shared" si="9"/>
        <v>0</v>
      </c>
      <c r="X51" s="32" t="str">
        <f t="shared" si="10"/>
        <v>-</v>
      </c>
      <c r="Y51" s="31">
        <f t="shared" si="11"/>
        <v>8.1054233293165687</v>
      </c>
      <c r="Z51" s="32">
        <f t="shared" si="12"/>
        <v>0.41836349165976278</v>
      </c>
      <c r="AA51" s="31">
        <f>IF(L51="нд","нд",Q51-L51)</f>
        <v>1.6210846658633145</v>
      </c>
      <c r="AB51" s="32">
        <f t="shared" si="14"/>
        <v>3.0955017682862334E-2</v>
      </c>
      <c r="AC51" s="44" t="s">
        <v>367</v>
      </c>
    </row>
    <row r="52" spans="1:29" ht="47.25" x14ac:dyDescent="0.25">
      <c r="A52" s="27" t="s">
        <v>83</v>
      </c>
      <c r="B52" s="28" t="s">
        <v>84</v>
      </c>
      <c r="C52" s="29" t="s">
        <v>83</v>
      </c>
      <c r="D52" s="29">
        <v>206.69348069718802</v>
      </c>
      <c r="E52" s="29">
        <v>0</v>
      </c>
      <c r="F52" s="29">
        <v>23.781263840000001</v>
      </c>
      <c r="G52" s="29">
        <v>182.91221685718801</v>
      </c>
      <c r="H52" s="43">
        <v>14.52802</v>
      </c>
      <c r="I52" s="43">
        <v>0</v>
      </c>
      <c r="J52" s="43">
        <v>0</v>
      </c>
      <c r="K52" s="43">
        <v>6.8000000000000007</v>
      </c>
      <c r="L52" s="43">
        <v>7.728019999999999</v>
      </c>
      <c r="M52" s="43">
        <v>9.8900955200000009</v>
      </c>
      <c r="N52" s="43">
        <v>0</v>
      </c>
      <c r="O52" s="43">
        <v>0</v>
      </c>
      <c r="P52" s="43">
        <v>7.5206240750000006</v>
      </c>
      <c r="Q52" s="43">
        <v>2.3694714449999998</v>
      </c>
      <c r="R52" s="43">
        <f>G52-M52</f>
        <v>173.02212133718803</v>
      </c>
      <c r="S52" s="31">
        <f>IF(H52="нд","нд",M52-H52)</f>
        <v>-4.6379244799999988</v>
      </c>
      <c r="T52" s="32">
        <f>IF($H52="нд","нд",IF(H52=0,"-",S52/H52))</f>
        <v>-0.3192399569934512</v>
      </c>
      <c r="U52" s="31">
        <f>IF(I52="нд","нд",N52-I52)</f>
        <v>0</v>
      </c>
      <c r="V52" s="32" t="str">
        <f t="shared" si="8"/>
        <v>-</v>
      </c>
      <c r="W52" s="31">
        <f>IF(J52="нд","нд",O52-J52)</f>
        <v>0</v>
      </c>
      <c r="X52" s="32" t="str">
        <f t="shared" si="10"/>
        <v>-</v>
      </c>
      <c r="Y52" s="31">
        <f>IF(K52="нд","нд",P52-K52)</f>
        <v>0.72062407499999992</v>
      </c>
      <c r="Z52" s="32">
        <f t="shared" si="12"/>
        <v>0.10597412867647056</v>
      </c>
      <c r="AA52" s="31">
        <f>IF(L52="нд","нд",Q52-L52)</f>
        <v>-5.3585485549999987</v>
      </c>
      <c r="AB52" s="32">
        <f t="shared" si="14"/>
        <v>-0.69339216966312189</v>
      </c>
      <c r="AC52" s="44" t="s">
        <v>368</v>
      </c>
    </row>
    <row r="53" spans="1:29" ht="31.5" x14ac:dyDescent="0.25">
      <c r="A53" s="35" t="s">
        <v>85</v>
      </c>
      <c r="B53" s="36" t="s">
        <v>86</v>
      </c>
      <c r="C53" s="37" t="s">
        <v>32</v>
      </c>
      <c r="D53" s="38">
        <f t="shared" ref="D53:R53" si="36">SUM(D54:D61)</f>
        <v>5926.5200793661088</v>
      </c>
      <c r="E53" s="38">
        <f t="shared" si="36"/>
        <v>8869.5612868240169</v>
      </c>
      <c r="F53" s="38">
        <f t="shared" si="36"/>
        <v>1802.2779105432001</v>
      </c>
      <c r="G53" s="38">
        <f t="shared" si="36"/>
        <v>4124.2421688229097</v>
      </c>
      <c r="H53" s="38">
        <f t="shared" si="36"/>
        <v>3109.8372936924075</v>
      </c>
      <c r="I53" s="38">
        <f t="shared" si="36"/>
        <v>0</v>
      </c>
      <c r="J53" s="38">
        <f t="shared" si="36"/>
        <v>0</v>
      </c>
      <c r="K53" s="38">
        <f t="shared" si="36"/>
        <v>0</v>
      </c>
      <c r="L53" s="38">
        <f t="shared" si="36"/>
        <v>3109.8372936924075</v>
      </c>
      <c r="M53" s="38">
        <f t="shared" si="36"/>
        <v>2580.561550077</v>
      </c>
      <c r="N53" s="38">
        <f t="shared" si="36"/>
        <v>0</v>
      </c>
      <c r="O53" s="38">
        <f t="shared" si="36"/>
        <v>0</v>
      </c>
      <c r="P53" s="38">
        <f t="shared" si="36"/>
        <v>0</v>
      </c>
      <c r="Q53" s="38">
        <f t="shared" si="36"/>
        <v>2580.561550077</v>
      </c>
      <c r="R53" s="38">
        <f t="shared" si="36"/>
        <v>1543.6806187459099</v>
      </c>
      <c r="S53" s="38">
        <f>IF(H53="нд","нд",M53-H53)</f>
        <v>-529.27574361540746</v>
      </c>
      <c r="T53" s="40">
        <f t="shared" si="6"/>
        <v>-0.17019403062948729</v>
      </c>
      <c r="U53" s="39">
        <f>IF(I53="нд","нд",N53-I53)</f>
        <v>0</v>
      </c>
      <c r="V53" s="32" t="str">
        <f t="shared" si="8"/>
        <v>-</v>
      </c>
      <c r="W53" s="39">
        <f t="shared" si="9"/>
        <v>0</v>
      </c>
      <c r="X53" s="32" t="str">
        <f t="shared" si="10"/>
        <v>-</v>
      </c>
      <c r="Y53" s="39">
        <f>IF(K53="нд","нд",P53-K53)</f>
        <v>0</v>
      </c>
      <c r="Z53" s="32" t="str">
        <f t="shared" si="12"/>
        <v>-</v>
      </c>
      <c r="AA53" s="39">
        <f t="shared" ref="AA53:AA105" si="37">IF(L53="нд","нд",Q53-L53)</f>
        <v>-529.27574361540746</v>
      </c>
      <c r="AB53" s="32">
        <f t="shared" si="14"/>
        <v>-0.17019403062948729</v>
      </c>
      <c r="AC53" s="41" t="s">
        <v>33</v>
      </c>
    </row>
    <row r="54" spans="1:29" ht="189" x14ac:dyDescent="0.25">
      <c r="A54" s="27" t="s">
        <v>85</v>
      </c>
      <c r="B54" s="28" t="s">
        <v>87</v>
      </c>
      <c r="C54" s="29" t="s">
        <v>88</v>
      </c>
      <c r="D54" s="29">
        <v>1547.0243650808379</v>
      </c>
      <c r="E54" s="29">
        <v>2817.5898706378734</v>
      </c>
      <c r="F54" s="29">
        <v>1031.1856582400001</v>
      </c>
      <c r="G54" s="29">
        <v>515.83870684083786</v>
      </c>
      <c r="H54" s="43">
        <v>510.83870684083797</v>
      </c>
      <c r="I54" s="43">
        <v>0</v>
      </c>
      <c r="J54" s="43">
        <v>0</v>
      </c>
      <c r="K54" s="43">
        <v>0</v>
      </c>
      <c r="L54" s="43">
        <v>510.83870684083797</v>
      </c>
      <c r="M54" s="43">
        <v>441.62237956000001</v>
      </c>
      <c r="N54" s="43">
        <v>0</v>
      </c>
      <c r="O54" s="43">
        <v>0</v>
      </c>
      <c r="P54" s="43">
        <v>0</v>
      </c>
      <c r="Q54" s="43">
        <v>441.62237956000001</v>
      </c>
      <c r="R54" s="43">
        <f>G54-M54</f>
        <v>74.216327280837845</v>
      </c>
      <c r="S54" s="31">
        <f>IF(H54="нд","нд",M54-H54)</f>
        <v>-69.216327280837959</v>
      </c>
      <c r="T54" s="32">
        <f t="shared" si="6"/>
        <v>-0.13549546335063387</v>
      </c>
      <c r="U54" s="31">
        <f t="shared" ref="U54:U105" si="38">IF(I54="нд","нд",N54-I54)</f>
        <v>0</v>
      </c>
      <c r="V54" s="32" t="str">
        <f t="shared" si="8"/>
        <v>-</v>
      </c>
      <c r="W54" s="31">
        <f t="shared" si="9"/>
        <v>0</v>
      </c>
      <c r="X54" s="32" t="str">
        <f t="shared" si="10"/>
        <v>-</v>
      </c>
      <c r="Y54" s="31">
        <f t="shared" ref="Y54" si="39">IF(K54="нд","нд",P54-K54)</f>
        <v>0</v>
      </c>
      <c r="Z54" s="32" t="str">
        <f t="shared" si="12"/>
        <v>-</v>
      </c>
      <c r="AA54" s="31">
        <f t="shared" si="37"/>
        <v>-69.216327280837959</v>
      </c>
      <c r="AB54" s="32">
        <f t="shared" si="14"/>
        <v>-0.13549546335063387</v>
      </c>
      <c r="AC54" s="44" t="s">
        <v>369</v>
      </c>
    </row>
    <row r="55" spans="1:29" ht="110.25" x14ac:dyDescent="0.25">
      <c r="A55" s="27" t="s">
        <v>85</v>
      </c>
      <c r="B55" s="28" t="s">
        <v>89</v>
      </c>
      <c r="C55" s="29" t="s">
        <v>90</v>
      </c>
      <c r="D55" s="29">
        <v>4012.4142746270718</v>
      </c>
      <c r="E55" s="29">
        <v>5159.3986577640817</v>
      </c>
      <c r="F55" s="29">
        <v>555.21310973999994</v>
      </c>
      <c r="G55" s="29">
        <v>3457.2011648870721</v>
      </c>
      <c r="H55" s="43">
        <v>2457.7694852097702</v>
      </c>
      <c r="I55" s="43">
        <v>0</v>
      </c>
      <c r="J55" s="43">
        <v>0</v>
      </c>
      <c r="K55" s="43">
        <v>0</v>
      </c>
      <c r="L55" s="43">
        <v>2457.7694852097702</v>
      </c>
      <c r="M55" s="43">
        <v>2046.51084193</v>
      </c>
      <c r="N55" s="43">
        <v>0</v>
      </c>
      <c r="O55" s="43">
        <v>0</v>
      </c>
      <c r="P55" s="43">
        <v>0</v>
      </c>
      <c r="Q55" s="43">
        <v>2046.51084193</v>
      </c>
      <c r="R55" s="43">
        <f t="shared" ref="R55:R61" si="40">G55-M55</f>
        <v>1410.6903229570721</v>
      </c>
      <c r="S55" s="31">
        <f t="shared" ref="S55:S105" si="41">IF(H55="нд","нд",M55-H55)</f>
        <v>-411.25864327977024</v>
      </c>
      <c r="T55" s="32">
        <f t="shared" si="6"/>
        <v>-0.16733003064551816</v>
      </c>
      <c r="U55" s="31">
        <f t="shared" si="38"/>
        <v>0</v>
      </c>
      <c r="V55" s="32" t="str">
        <f t="shared" si="8"/>
        <v>-</v>
      </c>
      <c r="W55" s="31">
        <f t="shared" si="9"/>
        <v>0</v>
      </c>
      <c r="X55" s="32" t="str">
        <f t="shared" si="10"/>
        <v>-</v>
      </c>
      <c r="Y55" s="31">
        <f t="shared" si="11"/>
        <v>0</v>
      </c>
      <c r="Z55" s="32" t="str">
        <f t="shared" si="12"/>
        <v>-</v>
      </c>
      <c r="AA55" s="31">
        <f t="shared" si="37"/>
        <v>-411.25864327977024</v>
      </c>
      <c r="AB55" s="32">
        <f t="shared" si="14"/>
        <v>-0.16733003064551816</v>
      </c>
      <c r="AC55" s="44" t="s">
        <v>370</v>
      </c>
    </row>
    <row r="56" spans="1:29" ht="110.25" x14ac:dyDescent="0.25">
      <c r="A56" s="27" t="s">
        <v>85</v>
      </c>
      <c r="B56" s="28" t="s">
        <v>91</v>
      </c>
      <c r="C56" s="29" t="s">
        <v>92</v>
      </c>
      <c r="D56" s="29">
        <v>8.5819639100000007</v>
      </c>
      <c r="E56" s="29">
        <v>0</v>
      </c>
      <c r="F56" s="29">
        <v>0</v>
      </c>
      <c r="G56" s="29">
        <v>8.5819639100000007</v>
      </c>
      <c r="H56" s="43" t="s">
        <v>33</v>
      </c>
      <c r="I56" s="43" t="s">
        <v>33</v>
      </c>
      <c r="J56" s="43" t="s">
        <v>33</v>
      </c>
      <c r="K56" s="43" t="s">
        <v>33</v>
      </c>
      <c r="L56" s="43" t="s">
        <v>33</v>
      </c>
      <c r="M56" s="43">
        <v>7.9282091399999999</v>
      </c>
      <c r="N56" s="43">
        <v>0</v>
      </c>
      <c r="O56" s="43">
        <v>0</v>
      </c>
      <c r="P56" s="43">
        <v>0</v>
      </c>
      <c r="Q56" s="43">
        <v>7.9282091399999999</v>
      </c>
      <c r="R56" s="43">
        <f t="shared" si="40"/>
        <v>0.65375477000000082</v>
      </c>
      <c r="S56" s="31" t="str">
        <f t="shared" si="41"/>
        <v>нд</v>
      </c>
      <c r="T56" s="32" t="str">
        <f t="shared" si="6"/>
        <v>нд</v>
      </c>
      <c r="U56" s="31" t="str">
        <f t="shared" si="38"/>
        <v>нд</v>
      </c>
      <c r="V56" s="32" t="str">
        <f t="shared" si="8"/>
        <v>нд</v>
      </c>
      <c r="W56" s="31" t="str">
        <f t="shared" si="9"/>
        <v>нд</v>
      </c>
      <c r="X56" s="32" t="str">
        <f t="shared" si="10"/>
        <v>нд</v>
      </c>
      <c r="Y56" s="31" t="str">
        <f t="shared" si="11"/>
        <v>нд</v>
      </c>
      <c r="Z56" s="32" t="str">
        <f t="shared" si="12"/>
        <v>нд</v>
      </c>
      <c r="AA56" s="31" t="str">
        <f t="shared" si="37"/>
        <v>нд</v>
      </c>
      <c r="AB56" s="32" t="str">
        <f t="shared" si="14"/>
        <v>нд</v>
      </c>
      <c r="AC56" s="44" t="s">
        <v>371</v>
      </c>
    </row>
    <row r="57" spans="1:29" ht="141.75" x14ac:dyDescent="0.25">
      <c r="A57" s="27" t="s">
        <v>85</v>
      </c>
      <c r="B57" s="28" t="s">
        <v>93</v>
      </c>
      <c r="C57" s="29" t="s">
        <v>94</v>
      </c>
      <c r="D57" s="29">
        <v>19.211106745999999</v>
      </c>
      <c r="E57" s="29">
        <v>23.813580687604478</v>
      </c>
      <c r="F57" s="29">
        <v>7.6283613000000008</v>
      </c>
      <c r="G57" s="29">
        <v>11.582745445999997</v>
      </c>
      <c r="H57" s="43">
        <v>10.191513901999997</v>
      </c>
      <c r="I57" s="43">
        <v>0</v>
      </c>
      <c r="J57" s="43">
        <v>0</v>
      </c>
      <c r="K57" s="43">
        <v>0</v>
      </c>
      <c r="L57" s="43">
        <v>10.191513901999997</v>
      </c>
      <c r="M57" s="43">
        <v>9.2368386000000005</v>
      </c>
      <c r="N57" s="43">
        <v>0</v>
      </c>
      <c r="O57" s="43">
        <v>0</v>
      </c>
      <c r="P57" s="43">
        <v>0</v>
      </c>
      <c r="Q57" s="43">
        <v>9.2368386000000005</v>
      </c>
      <c r="R57" s="43">
        <f t="shared" si="40"/>
        <v>2.3459068459999965</v>
      </c>
      <c r="S57" s="31">
        <f t="shared" si="41"/>
        <v>-0.95467530199999651</v>
      </c>
      <c r="T57" s="32">
        <f t="shared" si="6"/>
        <v>-9.367355146448357E-2</v>
      </c>
      <c r="U57" s="31">
        <f t="shared" si="38"/>
        <v>0</v>
      </c>
      <c r="V57" s="32" t="str">
        <f t="shared" si="8"/>
        <v>-</v>
      </c>
      <c r="W57" s="31">
        <f t="shared" si="9"/>
        <v>0</v>
      </c>
      <c r="X57" s="32" t="str">
        <f t="shared" si="10"/>
        <v>-</v>
      </c>
      <c r="Y57" s="31">
        <f t="shared" si="11"/>
        <v>0</v>
      </c>
      <c r="Z57" s="32" t="str">
        <f t="shared" si="12"/>
        <v>-</v>
      </c>
      <c r="AA57" s="31">
        <f t="shared" si="37"/>
        <v>-0.95467530199999651</v>
      </c>
      <c r="AB57" s="32">
        <f t="shared" si="14"/>
        <v>-9.367355146448357E-2</v>
      </c>
      <c r="AC57" s="44" t="s">
        <v>372</v>
      </c>
    </row>
    <row r="58" spans="1:29" ht="94.5" x14ac:dyDescent="0.25">
      <c r="A58" s="27" t="s">
        <v>85</v>
      </c>
      <c r="B58" s="28" t="s">
        <v>95</v>
      </c>
      <c r="C58" s="29" t="s">
        <v>96</v>
      </c>
      <c r="D58" s="29">
        <v>31.162212995799997</v>
      </c>
      <c r="E58" s="29">
        <v>52.315377325454314</v>
      </c>
      <c r="F58" s="29">
        <v>14.356841511799999</v>
      </c>
      <c r="G58" s="29">
        <v>16.805371483999998</v>
      </c>
      <c r="H58" s="43">
        <v>16.805371483999998</v>
      </c>
      <c r="I58" s="43">
        <v>0</v>
      </c>
      <c r="J58" s="43">
        <v>0</v>
      </c>
      <c r="K58" s="43">
        <v>0</v>
      </c>
      <c r="L58" s="43">
        <v>16.805371483999998</v>
      </c>
      <c r="M58" s="43">
        <v>12.690767279999999</v>
      </c>
      <c r="N58" s="43">
        <v>0</v>
      </c>
      <c r="O58" s="43">
        <v>0</v>
      </c>
      <c r="P58" s="43">
        <v>0</v>
      </c>
      <c r="Q58" s="43">
        <v>12.690767279999999</v>
      </c>
      <c r="R58" s="43">
        <f t="shared" si="40"/>
        <v>4.114604203999999</v>
      </c>
      <c r="S58" s="31">
        <f t="shared" si="41"/>
        <v>-4.114604203999999</v>
      </c>
      <c r="T58" s="32">
        <f t="shared" si="6"/>
        <v>-0.24483863435672443</v>
      </c>
      <c r="U58" s="31">
        <f t="shared" si="38"/>
        <v>0</v>
      </c>
      <c r="V58" s="32" t="str">
        <f t="shared" si="8"/>
        <v>-</v>
      </c>
      <c r="W58" s="31">
        <f t="shared" si="9"/>
        <v>0</v>
      </c>
      <c r="X58" s="32" t="str">
        <f t="shared" si="10"/>
        <v>-</v>
      </c>
      <c r="Y58" s="31">
        <f t="shared" si="11"/>
        <v>0</v>
      </c>
      <c r="Z58" s="32" t="str">
        <f t="shared" si="12"/>
        <v>-</v>
      </c>
      <c r="AA58" s="31">
        <f t="shared" si="37"/>
        <v>-4.114604203999999</v>
      </c>
      <c r="AB58" s="32">
        <f t="shared" si="14"/>
        <v>-0.24483863435672443</v>
      </c>
      <c r="AC58" s="44" t="s">
        <v>373</v>
      </c>
    </row>
    <row r="59" spans="1:29" ht="94.5" x14ac:dyDescent="0.25">
      <c r="A59" s="27" t="s">
        <v>85</v>
      </c>
      <c r="B59" s="28" t="s">
        <v>97</v>
      </c>
      <c r="C59" s="29" t="s">
        <v>98</v>
      </c>
      <c r="D59" s="29">
        <v>4.4063809959999993</v>
      </c>
      <c r="E59" s="29">
        <v>14.373883791580408</v>
      </c>
      <c r="F59" s="29">
        <v>3.7495961959999997</v>
      </c>
      <c r="G59" s="29">
        <v>0.65678479999999961</v>
      </c>
      <c r="H59" s="43">
        <v>0.65678479999999961</v>
      </c>
      <c r="I59" s="43">
        <v>0</v>
      </c>
      <c r="J59" s="43">
        <v>0</v>
      </c>
      <c r="K59" s="43">
        <v>0</v>
      </c>
      <c r="L59" s="43">
        <v>0.65678479999999961</v>
      </c>
      <c r="M59" s="43">
        <v>9.699576000000007E-2</v>
      </c>
      <c r="N59" s="43">
        <v>0</v>
      </c>
      <c r="O59" s="43">
        <v>0</v>
      </c>
      <c r="P59" s="43">
        <v>0</v>
      </c>
      <c r="Q59" s="43">
        <v>9.699576000000007E-2</v>
      </c>
      <c r="R59" s="43">
        <f t="shared" si="40"/>
        <v>0.55978903999999952</v>
      </c>
      <c r="S59" s="31">
        <f t="shared" si="41"/>
        <v>-0.55978903999999952</v>
      </c>
      <c r="T59" s="32">
        <f t="shared" si="6"/>
        <v>-0.85231728870704659</v>
      </c>
      <c r="U59" s="31">
        <f t="shared" si="38"/>
        <v>0</v>
      </c>
      <c r="V59" s="32" t="str">
        <f t="shared" si="8"/>
        <v>-</v>
      </c>
      <c r="W59" s="31">
        <f t="shared" si="9"/>
        <v>0</v>
      </c>
      <c r="X59" s="32" t="str">
        <f t="shared" si="10"/>
        <v>-</v>
      </c>
      <c r="Y59" s="31">
        <f t="shared" si="11"/>
        <v>0</v>
      </c>
      <c r="Z59" s="32" t="str">
        <f t="shared" si="12"/>
        <v>-</v>
      </c>
      <c r="AA59" s="31">
        <f t="shared" si="37"/>
        <v>-0.55978903999999952</v>
      </c>
      <c r="AB59" s="32">
        <f t="shared" si="14"/>
        <v>-0.85231728870704659</v>
      </c>
      <c r="AC59" s="44" t="s">
        <v>374</v>
      </c>
    </row>
    <row r="60" spans="1:29" ht="94.5" x14ac:dyDescent="0.25">
      <c r="A60" s="27" t="s">
        <v>85</v>
      </c>
      <c r="B60" s="28" t="s">
        <v>99</v>
      </c>
      <c r="C60" s="29" t="s">
        <v>100</v>
      </c>
      <c r="D60" s="29">
        <v>65.617463011200016</v>
      </c>
      <c r="E60" s="29">
        <v>335.82968078061043</v>
      </c>
      <c r="F60" s="29">
        <v>41.596887019200004</v>
      </c>
      <c r="G60" s="29">
        <v>24.020575992000012</v>
      </c>
      <c r="H60" s="43">
        <v>24.020575992000005</v>
      </c>
      <c r="I60" s="43">
        <v>0</v>
      </c>
      <c r="J60" s="43">
        <v>0</v>
      </c>
      <c r="K60" s="43">
        <v>0</v>
      </c>
      <c r="L60" s="43">
        <v>24.020575992000005</v>
      </c>
      <c r="M60" s="43">
        <v>13.991494700000001</v>
      </c>
      <c r="N60" s="43">
        <v>0</v>
      </c>
      <c r="O60" s="43">
        <v>0</v>
      </c>
      <c r="P60" s="43">
        <v>0</v>
      </c>
      <c r="Q60" s="43">
        <v>13.991494700000001</v>
      </c>
      <c r="R60" s="43">
        <f t="shared" si="40"/>
        <v>10.029081292000011</v>
      </c>
      <c r="S60" s="31">
        <f t="shared" si="41"/>
        <v>-10.029081292000004</v>
      </c>
      <c r="T60" s="32">
        <f t="shared" si="6"/>
        <v>-0.4175204331211777</v>
      </c>
      <c r="U60" s="31">
        <f t="shared" si="38"/>
        <v>0</v>
      </c>
      <c r="V60" s="32" t="str">
        <f t="shared" si="8"/>
        <v>-</v>
      </c>
      <c r="W60" s="31">
        <f t="shared" si="9"/>
        <v>0</v>
      </c>
      <c r="X60" s="32" t="str">
        <f t="shared" si="10"/>
        <v>-</v>
      </c>
      <c r="Y60" s="31">
        <f t="shared" si="11"/>
        <v>0</v>
      </c>
      <c r="Z60" s="32" t="str">
        <f t="shared" si="12"/>
        <v>-</v>
      </c>
      <c r="AA60" s="31">
        <f t="shared" si="37"/>
        <v>-10.029081292000004</v>
      </c>
      <c r="AB60" s="32">
        <f t="shared" si="14"/>
        <v>-0.4175204331211777</v>
      </c>
      <c r="AC60" s="44" t="s">
        <v>375</v>
      </c>
    </row>
    <row r="61" spans="1:29" ht="78.75" x14ac:dyDescent="0.25">
      <c r="A61" s="27" t="s">
        <v>85</v>
      </c>
      <c r="B61" s="28" t="s">
        <v>101</v>
      </c>
      <c r="C61" s="29" t="s">
        <v>102</v>
      </c>
      <c r="D61" s="29">
        <v>238.10231199920003</v>
      </c>
      <c r="E61" s="29">
        <v>466.24023583681264</v>
      </c>
      <c r="F61" s="29">
        <v>148.5474565362</v>
      </c>
      <c r="G61" s="29">
        <v>89.554855463000024</v>
      </c>
      <c r="H61" s="43">
        <v>89.55485546380001</v>
      </c>
      <c r="I61" s="43">
        <v>0</v>
      </c>
      <c r="J61" s="43">
        <v>0</v>
      </c>
      <c r="K61" s="43">
        <v>0</v>
      </c>
      <c r="L61" s="43">
        <v>89.55485546380001</v>
      </c>
      <c r="M61" s="43">
        <v>48.484023106999999</v>
      </c>
      <c r="N61" s="43">
        <v>0</v>
      </c>
      <c r="O61" s="43">
        <v>0</v>
      </c>
      <c r="P61" s="43">
        <v>0</v>
      </c>
      <c r="Q61" s="43">
        <v>48.484023106999999</v>
      </c>
      <c r="R61" s="43">
        <f t="shared" si="40"/>
        <v>41.070832356000025</v>
      </c>
      <c r="S61" s="31">
        <f t="shared" si="41"/>
        <v>-41.070832356800011</v>
      </c>
      <c r="T61" s="32">
        <f t="shared" si="6"/>
        <v>-0.45861089434063929</v>
      </c>
      <c r="U61" s="31">
        <f t="shared" si="38"/>
        <v>0</v>
      </c>
      <c r="V61" s="32" t="str">
        <f t="shared" si="8"/>
        <v>-</v>
      </c>
      <c r="W61" s="31">
        <f t="shared" si="9"/>
        <v>0</v>
      </c>
      <c r="X61" s="32" t="str">
        <f t="shared" si="10"/>
        <v>-</v>
      </c>
      <c r="Y61" s="31">
        <f t="shared" si="11"/>
        <v>0</v>
      </c>
      <c r="Z61" s="32" t="str">
        <f t="shared" si="12"/>
        <v>-</v>
      </c>
      <c r="AA61" s="31">
        <f t="shared" si="37"/>
        <v>-41.070832356800011</v>
      </c>
      <c r="AB61" s="32">
        <f t="shared" si="14"/>
        <v>-0.45861089434063929</v>
      </c>
      <c r="AC61" s="44" t="s">
        <v>376</v>
      </c>
    </row>
    <row r="62" spans="1:29" ht="71.25" customHeight="1" x14ac:dyDescent="0.25">
      <c r="A62" s="35" t="s">
        <v>103</v>
      </c>
      <c r="B62" s="36" t="s">
        <v>104</v>
      </c>
      <c r="C62" s="37" t="s">
        <v>32</v>
      </c>
      <c r="D62" s="45">
        <f t="shared" ref="D62:G62" si="42">D63+D64</f>
        <v>0</v>
      </c>
      <c r="E62" s="45">
        <f t="shared" si="42"/>
        <v>0</v>
      </c>
      <c r="F62" s="45">
        <f t="shared" si="42"/>
        <v>0</v>
      </c>
      <c r="G62" s="45">
        <f t="shared" si="42"/>
        <v>0</v>
      </c>
      <c r="H62" s="45">
        <f>H63+H64</f>
        <v>0</v>
      </c>
      <c r="I62" s="45">
        <f t="shared" ref="I62:R62" si="43">I63+I64</f>
        <v>0</v>
      </c>
      <c r="J62" s="45">
        <f t="shared" si="43"/>
        <v>0</v>
      </c>
      <c r="K62" s="45">
        <f t="shared" si="43"/>
        <v>0</v>
      </c>
      <c r="L62" s="45">
        <f t="shared" si="43"/>
        <v>0</v>
      </c>
      <c r="M62" s="45">
        <f t="shared" si="43"/>
        <v>0</v>
      </c>
      <c r="N62" s="45">
        <f t="shared" si="43"/>
        <v>0</v>
      </c>
      <c r="O62" s="45">
        <f t="shared" si="43"/>
        <v>0</v>
      </c>
      <c r="P62" s="45">
        <f t="shared" si="43"/>
        <v>0</v>
      </c>
      <c r="Q62" s="45">
        <f t="shared" si="43"/>
        <v>0</v>
      </c>
      <c r="R62" s="45">
        <f t="shared" si="43"/>
        <v>0</v>
      </c>
      <c r="S62" s="39">
        <f t="shared" si="41"/>
        <v>0</v>
      </c>
      <c r="T62" s="40" t="str">
        <f t="shared" si="6"/>
        <v>-</v>
      </c>
      <c r="U62" s="39">
        <f t="shared" si="38"/>
        <v>0</v>
      </c>
      <c r="V62" s="32" t="str">
        <f t="shared" si="8"/>
        <v>-</v>
      </c>
      <c r="W62" s="39">
        <f t="shared" si="9"/>
        <v>0</v>
      </c>
      <c r="X62" s="32" t="str">
        <f t="shared" si="10"/>
        <v>-</v>
      </c>
      <c r="Y62" s="39">
        <f t="shared" si="11"/>
        <v>0</v>
      </c>
      <c r="Z62" s="32" t="str">
        <f t="shared" si="12"/>
        <v>-</v>
      </c>
      <c r="AA62" s="39">
        <f t="shared" si="37"/>
        <v>0</v>
      </c>
      <c r="AB62" s="32" t="str">
        <f t="shared" si="14"/>
        <v>-</v>
      </c>
      <c r="AC62" s="41" t="s">
        <v>33</v>
      </c>
    </row>
    <row r="63" spans="1:29" ht="47.25" x14ac:dyDescent="0.25">
      <c r="A63" s="27" t="s">
        <v>105</v>
      </c>
      <c r="B63" s="28" t="s">
        <v>106</v>
      </c>
      <c r="C63" s="29" t="s">
        <v>32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31">
        <f t="shared" si="41"/>
        <v>0</v>
      </c>
      <c r="T63" s="32" t="str">
        <f t="shared" si="6"/>
        <v>-</v>
      </c>
      <c r="U63" s="31">
        <f t="shared" si="38"/>
        <v>0</v>
      </c>
      <c r="V63" s="32" t="str">
        <f t="shared" si="8"/>
        <v>-</v>
      </c>
      <c r="W63" s="31">
        <f t="shared" si="9"/>
        <v>0</v>
      </c>
      <c r="X63" s="32" t="str">
        <f t="shared" si="10"/>
        <v>-</v>
      </c>
      <c r="Y63" s="31">
        <f t="shared" si="11"/>
        <v>0</v>
      </c>
      <c r="Z63" s="32" t="str">
        <f t="shared" si="12"/>
        <v>-</v>
      </c>
      <c r="AA63" s="31">
        <f t="shared" si="37"/>
        <v>0</v>
      </c>
      <c r="AB63" s="32" t="str">
        <f t="shared" si="14"/>
        <v>-</v>
      </c>
      <c r="AC63" s="34" t="s">
        <v>33</v>
      </c>
    </row>
    <row r="64" spans="1:29" ht="31.5" x14ac:dyDescent="0.25">
      <c r="A64" s="27" t="s">
        <v>107</v>
      </c>
      <c r="B64" s="28" t="s">
        <v>108</v>
      </c>
      <c r="C64" s="29" t="s">
        <v>32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31">
        <f t="shared" si="41"/>
        <v>0</v>
      </c>
      <c r="T64" s="32" t="str">
        <f t="shared" si="6"/>
        <v>-</v>
      </c>
      <c r="U64" s="31">
        <f t="shared" si="38"/>
        <v>0</v>
      </c>
      <c r="V64" s="32" t="str">
        <f t="shared" si="8"/>
        <v>-</v>
      </c>
      <c r="W64" s="31">
        <f t="shared" si="9"/>
        <v>0</v>
      </c>
      <c r="X64" s="32" t="str">
        <f t="shared" si="10"/>
        <v>-</v>
      </c>
      <c r="Y64" s="31">
        <f t="shared" si="11"/>
        <v>0</v>
      </c>
      <c r="Z64" s="32" t="str">
        <f t="shared" si="12"/>
        <v>-</v>
      </c>
      <c r="AA64" s="31">
        <f t="shared" si="37"/>
        <v>0</v>
      </c>
      <c r="AB64" s="32" t="str">
        <f t="shared" si="14"/>
        <v>-</v>
      </c>
      <c r="AC64" s="34" t="s">
        <v>33</v>
      </c>
    </row>
    <row r="65" spans="1:29" ht="31.5" x14ac:dyDescent="0.25">
      <c r="A65" s="27" t="s">
        <v>109</v>
      </c>
      <c r="B65" s="28" t="s">
        <v>110</v>
      </c>
      <c r="C65" s="29" t="s">
        <v>32</v>
      </c>
      <c r="D65" s="43">
        <f t="shared" ref="D65:R65" si="44">D66+D72</f>
        <v>598.21069866572702</v>
      </c>
      <c r="E65" s="43">
        <f t="shared" si="44"/>
        <v>77.337412763245624</v>
      </c>
      <c r="F65" s="43">
        <f t="shared" si="44"/>
        <v>0</v>
      </c>
      <c r="G65" s="43">
        <f t="shared" si="44"/>
        <v>598.21069866572702</v>
      </c>
      <c r="H65" s="43">
        <f t="shared" si="44"/>
        <v>45.105312984000001</v>
      </c>
      <c r="I65" s="43">
        <f t="shared" si="44"/>
        <v>0</v>
      </c>
      <c r="J65" s="43">
        <f t="shared" si="44"/>
        <v>0</v>
      </c>
      <c r="K65" s="43">
        <f t="shared" si="44"/>
        <v>10.87627554</v>
      </c>
      <c r="L65" s="43">
        <f t="shared" si="44"/>
        <v>34.229037443999999</v>
      </c>
      <c r="M65" s="43">
        <f t="shared" si="44"/>
        <v>288.54659318099999</v>
      </c>
      <c r="N65" s="43">
        <f t="shared" si="44"/>
        <v>0</v>
      </c>
      <c r="O65" s="43">
        <f t="shared" si="44"/>
        <v>0</v>
      </c>
      <c r="P65" s="43">
        <f t="shared" si="44"/>
        <v>13.781607525000002</v>
      </c>
      <c r="Q65" s="43">
        <f t="shared" si="44"/>
        <v>274.76498565600002</v>
      </c>
      <c r="R65" s="43">
        <f t="shared" si="44"/>
        <v>309.66410548472703</v>
      </c>
      <c r="S65" s="31">
        <f t="shared" si="41"/>
        <v>243.441280197</v>
      </c>
      <c r="T65" s="32">
        <f t="shared" si="6"/>
        <v>5.3971752791817407</v>
      </c>
      <c r="U65" s="31">
        <f t="shared" si="38"/>
        <v>0</v>
      </c>
      <c r="V65" s="32" t="str">
        <f t="shared" si="8"/>
        <v>-</v>
      </c>
      <c r="W65" s="31">
        <f t="shared" si="9"/>
        <v>0</v>
      </c>
      <c r="X65" s="32" t="str">
        <f t="shared" si="10"/>
        <v>-</v>
      </c>
      <c r="Y65" s="31">
        <f t="shared" si="11"/>
        <v>2.9053319850000019</v>
      </c>
      <c r="Z65" s="32">
        <f t="shared" si="12"/>
        <v>0.26712563269613543</v>
      </c>
      <c r="AA65" s="31">
        <f t="shared" si="37"/>
        <v>240.53594821200002</v>
      </c>
      <c r="AB65" s="32">
        <f t="shared" si="14"/>
        <v>7.0272483883172567</v>
      </c>
      <c r="AC65" s="34" t="s">
        <v>33</v>
      </c>
    </row>
    <row r="66" spans="1:29" x14ac:dyDescent="0.25">
      <c r="A66" s="27" t="s">
        <v>111</v>
      </c>
      <c r="B66" s="46" t="s">
        <v>112</v>
      </c>
      <c r="C66" s="29" t="s">
        <v>32</v>
      </c>
      <c r="D66" s="43">
        <f t="shared" ref="D66:R66" si="45">D67+D69+D70</f>
        <v>31.111666344</v>
      </c>
      <c r="E66" s="43">
        <f t="shared" si="45"/>
        <v>54.885877380293273</v>
      </c>
      <c r="F66" s="43">
        <f t="shared" si="45"/>
        <v>0</v>
      </c>
      <c r="G66" s="43">
        <f t="shared" si="45"/>
        <v>31.111666344</v>
      </c>
      <c r="H66" s="43">
        <f t="shared" si="45"/>
        <v>31.111666344</v>
      </c>
      <c r="I66" s="43">
        <f t="shared" si="45"/>
        <v>0</v>
      </c>
      <c r="J66" s="43">
        <f t="shared" si="45"/>
        <v>0</v>
      </c>
      <c r="K66" s="43">
        <f t="shared" si="45"/>
        <v>10.87627554</v>
      </c>
      <c r="L66" s="43">
        <f t="shared" si="45"/>
        <v>20.235390803999998</v>
      </c>
      <c r="M66" s="43">
        <f t="shared" si="45"/>
        <v>31.080399710000005</v>
      </c>
      <c r="N66" s="43">
        <f t="shared" si="45"/>
        <v>0</v>
      </c>
      <c r="O66" s="43">
        <f t="shared" si="45"/>
        <v>0</v>
      </c>
      <c r="P66" s="43">
        <f t="shared" si="45"/>
        <v>10.850220008333336</v>
      </c>
      <c r="Q66" s="43">
        <f t="shared" si="45"/>
        <v>20.230179701666671</v>
      </c>
      <c r="R66" s="43">
        <f t="shared" si="45"/>
        <v>3.1266633999994298E-2</v>
      </c>
      <c r="S66" s="31">
        <f t="shared" si="41"/>
        <v>-3.1266633999994298E-2</v>
      </c>
      <c r="T66" s="32">
        <f t="shared" si="6"/>
        <v>-1.0049810143333638E-3</v>
      </c>
      <c r="U66" s="31">
        <f t="shared" si="38"/>
        <v>0</v>
      </c>
      <c r="V66" s="32" t="str">
        <f t="shared" si="8"/>
        <v>-</v>
      </c>
      <c r="W66" s="31">
        <f t="shared" si="9"/>
        <v>0</v>
      </c>
      <c r="X66" s="32" t="str">
        <f t="shared" si="10"/>
        <v>-</v>
      </c>
      <c r="Y66" s="31">
        <f t="shared" si="11"/>
        <v>-2.6055531666663967E-2</v>
      </c>
      <c r="Z66" s="32">
        <f t="shared" si="12"/>
        <v>-2.3956299719365116E-3</v>
      </c>
      <c r="AA66" s="31">
        <f t="shared" si="37"/>
        <v>-5.2111023333267781E-3</v>
      </c>
      <c r="AB66" s="32">
        <f t="shared" si="14"/>
        <v>-2.575241755299671E-4</v>
      </c>
      <c r="AC66" s="34" t="s">
        <v>33</v>
      </c>
    </row>
    <row r="67" spans="1:29" ht="63" x14ac:dyDescent="0.25">
      <c r="A67" s="27" t="s">
        <v>111</v>
      </c>
      <c r="B67" s="28" t="s">
        <v>113</v>
      </c>
      <c r="C67" s="29" t="s">
        <v>32</v>
      </c>
      <c r="D67" s="43">
        <f>SUM(D68)</f>
        <v>18.060135696</v>
      </c>
      <c r="E67" s="43">
        <f t="shared" ref="E67:R67" si="46">SUM(E68)</f>
        <v>38.73983399277116</v>
      </c>
      <c r="F67" s="43">
        <f t="shared" si="46"/>
        <v>0</v>
      </c>
      <c r="G67" s="43">
        <f t="shared" si="46"/>
        <v>18.060135696</v>
      </c>
      <c r="H67" s="43">
        <f t="shared" si="46"/>
        <v>18.060135696</v>
      </c>
      <c r="I67" s="43">
        <f t="shared" si="46"/>
        <v>0</v>
      </c>
      <c r="J67" s="43">
        <f t="shared" si="46"/>
        <v>0</v>
      </c>
      <c r="K67" s="43">
        <f t="shared" si="46"/>
        <v>0</v>
      </c>
      <c r="L67" s="43">
        <f t="shared" si="46"/>
        <v>18.060135696</v>
      </c>
      <c r="M67" s="43">
        <f t="shared" si="46"/>
        <v>18.060135700000004</v>
      </c>
      <c r="N67" s="43">
        <f t="shared" si="46"/>
        <v>0</v>
      </c>
      <c r="O67" s="43">
        <f t="shared" si="46"/>
        <v>0</v>
      </c>
      <c r="P67" s="43">
        <f t="shared" si="46"/>
        <v>0</v>
      </c>
      <c r="Q67" s="43">
        <f t="shared" si="46"/>
        <v>18.060135700000004</v>
      </c>
      <c r="R67" s="43">
        <f t="shared" si="46"/>
        <v>-4.0000038836751628E-9</v>
      </c>
      <c r="S67" s="31">
        <f t="shared" si="41"/>
        <v>4.0000038836751628E-9</v>
      </c>
      <c r="T67" s="32">
        <f t="shared" si="6"/>
        <v>2.2148249332152542E-10</v>
      </c>
      <c r="U67" s="31">
        <f t="shared" si="38"/>
        <v>0</v>
      </c>
      <c r="V67" s="32" t="str">
        <f t="shared" si="8"/>
        <v>-</v>
      </c>
      <c r="W67" s="31">
        <f t="shared" si="9"/>
        <v>0</v>
      </c>
      <c r="X67" s="32" t="str">
        <f t="shared" si="10"/>
        <v>-</v>
      </c>
      <c r="Y67" s="31">
        <f t="shared" si="11"/>
        <v>0</v>
      </c>
      <c r="Z67" s="32" t="str">
        <f t="shared" si="12"/>
        <v>-</v>
      </c>
      <c r="AA67" s="31">
        <f t="shared" si="37"/>
        <v>4.0000038836751628E-9</v>
      </c>
      <c r="AB67" s="32">
        <f t="shared" si="14"/>
        <v>2.2148249332152542E-10</v>
      </c>
      <c r="AC67" s="34" t="s">
        <v>33</v>
      </c>
    </row>
    <row r="68" spans="1:29" ht="126" x14ac:dyDescent="0.25">
      <c r="A68" s="27" t="s">
        <v>111</v>
      </c>
      <c r="B68" s="28" t="s">
        <v>114</v>
      </c>
      <c r="C68" s="29" t="s">
        <v>115</v>
      </c>
      <c r="D68" s="29">
        <v>18.060135696</v>
      </c>
      <c r="E68" s="29">
        <v>38.73983399277116</v>
      </c>
      <c r="F68" s="29">
        <v>0</v>
      </c>
      <c r="G68" s="29">
        <v>18.060135696</v>
      </c>
      <c r="H68" s="43">
        <v>18.060135696</v>
      </c>
      <c r="I68" s="43">
        <v>0</v>
      </c>
      <c r="J68" s="43">
        <v>0</v>
      </c>
      <c r="K68" s="43">
        <v>0</v>
      </c>
      <c r="L68" s="43">
        <v>18.060135696</v>
      </c>
      <c r="M68" s="43">
        <v>18.060135700000004</v>
      </c>
      <c r="N68" s="43">
        <v>0</v>
      </c>
      <c r="O68" s="43">
        <v>0</v>
      </c>
      <c r="P68" s="43">
        <v>0</v>
      </c>
      <c r="Q68" s="43">
        <v>18.060135700000004</v>
      </c>
      <c r="R68" s="43">
        <f t="shared" ref="R68" si="47">G68-M68</f>
        <v>-4.0000038836751628E-9</v>
      </c>
      <c r="S68" s="31">
        <f t="shared" si="41"/>
        <v>4.0000038836751628E-9</v>
      </c>
      <c r="T68" s="32">
        <f t="shared" si="6"/>
        <v>2.2148249332152542E-10</v>
      </c>
      <c r="U68" s="31">
        <f t="shared" si="38"/>
        <v>0</v>
      </c>
      <c r="V68" s="32" t="str">
        <f t="shared" si="8"/>
        <v>-</v>
      </c>
      <c r="W68" s="31">
        <f t="shared" si="9"/>
        <v>0</v>
      </c>
      <c r="X68" s="32" t="str">
        <f t="shared" si="10"/>
        <v>-</v>
      </c>
      <c r="Y68" s="31">
        <f t="shared" si="11"/>
        <v>0</v>
      </c>
      <c r="Z68" s="32" t="str">
        <f t="shared" si="12"/>
        <v>-</v>
      </c>
      <c r="AA68" s="31">
        <f t="shared" si="37"/>
        <v>4.0000038836751628E-9</v>
      </c>
      <c r="AB68" s="32">
        <f t="shared" si="14"/>
        <v>2.2148249332152542E-10</v>
      </c>
      <c r="AC68" s="47" t="s">
        <v>33</v>
      </c>
    </row>
    <row r="69" spans="1:29" ht="63" x14ac:dyDescent="0.25">
      <c r="A69" s="27" t="s">
        <v>111</v>
      </c>
      <c r="B69" s="28" t="s">
        <v>116</v>
      </c>
      <c r="C69" s="29" t="s">
        <v>32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31">
        <f t="shared" si="41"/>
        <v>0</v>
      </c>
      <c r="T69" s="32" t="str">
        <f t="shared" si="6"/>
        <v>-</v>
      </c>
      <c r="U69" s="31">
        <f t="shared" si="38"/>
        <v>0</v>
      </c>
      <c r="V69" s="32" t="str">
        <f t="shared" si="8"/>
        <v>-</v>
      </c>
      <c r="W69" s="31">
        <f t="shared" si="9"/>
        <v>0</v>
      </c>
      <c r="X69" s="32" t="str">
        <f t="shared" si="10"/>
        <v>-</v>
      </c>
      <c r="Y69" s="31">
        <f t="shared" si="11"/>
        <v>0</v>
      </c>
      <c r="Z69" s="32" t="str">
        <f t="shared" si="12"/>
        <v>-</v>
      </c>
      <c r="AA69" s="31">
        <f t="shared" si="37"/>
        <v>0</v>
      </c>
      <c r="AB69" s="32" t="str">
        <f t="shared" si="14"/>
        <v>-</v>
      </c>
      <c r="AC69" s="34" t="s">
        <v>33</v>
      </c>
    </row>
    <row r="70" spans="1:29" ht="63" x14ac:dyDescent="0.25">
      <c r="A70" s="27" t="s">
        <v>111</v>
      </c>
      <c r="B70" s="28" t="s">
        <v>117</v>
      </c>
      <c r="C70" s="29" t="s">
        <v>32</v>
      </c>
      <c r="D70" s="43">
        <f>SUM(D71)</f>
        <v>13.051530648</v>
      </c>
      <c r="E70" s="43">
        <f t="shared" ref="E70:R70" si="48">SUM(E71)</f>
        <v>16.146043387522113</v>
      </c>
      <c r="F70" s="43">
        <f t="shared" si="48"/>
        <v>0</v>
      </c>
      <c r="G70" s="43">
        <f t="shared" si="48"/>
        <v>13.051530648</v>
      </c>
      <c r="H70" s="43">
        <f t="shared" si="48"/>
        <v>13.051530648</v>
      </c>
      <c r="I70" s="43">
        <f t="shared" si="48"/>
        <v>0</v>
      </c>
      <c r="J70" s="43">
        <f t="shared" si="48"/>
        <v>0</v>
      </c>
      <c r="K70" s="43">
        <f t="shared" si="48"/>
        <v>10.87627554</v>
      </c>
      <c r="L70" s="43">
        <f t="shared" si="48"/>
        <v>2.175255108</v>
      </c>
      <c r="M70" s="43">
        <f t="shared" si="48"/>
        <v>13.020264010000002</v>
      </c>
      <c r="N70" s="43">
        <f t="shared" si="48"/>
        <v>0</v>
      </c>
      <c r="O70" s="43">
        <f t="shared" si="48"/>
        <v>0</v>
      </c>
      <c r="P70" s="43">
        <f t="shared" si="48"/>
        <v>10.850220008333336</v>
      </c>
      <c r="Q70" s="43">
        <f t="shared" si="48"/>
        <v>2.1700440016666658</v>
      </c>
      <c r="R70" s="43">
        <f t="shared" si="48"/>
        <v>3.1266637999998181E-2</v>
      </c>
      <c r="S70" s="31">
        <f t="shared" si="41"/>
        <v>-3.1266637999998181E-2</v>
      </c>
      <c r="T70" s="32">
        <f t="shared" si="6"/>
        <v>-2.3956299719366204E-3</v>
      </c>
      <c r="U70" s="31">
        <f t="shared" si="38"/>
        <v>0</v>
      </c>
      <c r="V70" s="32" t="str">
        <f t="shared" si="8"/>
        <v>-</v>
      </c>
      <c r="W70" s="31">
        <f t="shared" si="9"/>
        <v>0</v>
      </c>
      <c r="X70" s="32" t="str">
        <f t="shared" si="10"/>
        <v>-</v>
      </c>
      <c r="Y70" s="31">
        <f t="shared" si="11"/>
        <v>-2.6055531666663967E-2</v>
      </c>
      <c r="Z70" s="32">
        <f t="shared" si="12"/>
        <v>-2.3956299719365116E-3</v>
      </c>
      <c r="AA70" s="31">
        <f t="shared" si="37"/>
        <v>-5.2111063333342145E-3</v>
      </c>
      <c r="AB70" s="32">
        <f t="shared" si="14"/>
        <v>-2.3956299719371647E-3</v>
      </c>
      <c r="AC70" s="34" t="s">
        <v>33</v>
      </c>
    </row>
    <row r="71" spans="1:29" ht="110.25" x14ac:dyDescent="0.25">
      <c r="A71" s="27" t="s">
        <v>111</v>
      </c>
      <c r="B71" s="28" t="s">
        <v>118</v>
      </c>
      <c r="C71" s="29" t="s">
        <v>119</v>
      </c>
      <c r="D71" s="29">
        <v>13.051530648</v>
      </c>
      <c r="E71" s="29">
        <v>16.146043387522113</v>
      </c>
      <c r="F71" s="29">
        <v>0</v>
      </c>
      <c r="G71" s="29">
        <v>13.051530648</v>
      </c>
      <c r="H71" s="43">
        <v>13.051530648</v>
      </c>
      <c r="I71" s="43">
        <v>0</v>
      </c>
      <c r="J71" s="43">
        <v>0</v>
      </c>
      <c r="K71" s="43">
        <v>10.87627554</v>
      </c>
      <c r="L71" s="43">
        <v>2.175255108</v>
      </c>
      <c r="M71" s="43">
        <v>13.020264010000002</v>
      </c>
      <c r="N71" s="43">
        <v>0</v>
      </c>
      <c r="O71" s="43">
        <v>0</v>
      </c>
      <c r="P71" s="43">
        <v>10.850220008333336</v>
      </c>
      <c r="Q71" s="43">
        <v>2.1700440016666658</v>
      </c>
      <c r="R71" s="43">
        <f t="shared" ref="R71" si="49">G71-M71</f>
        <v>3.1266637999998181E-2</v>
      </c>
      <c r="S71" s="31">
        <f t="shared" si="41"/>
        <v>-3.1266637999998181E-2</v>
      </c>
      <c r="T71" s="32">
        <f t="shared" si="6"/>
        <v>-2.3956299719366204E-3</v>
      </c>
      <c r="U71" s="31">
        <f t="shared" si="38"/>
        <v>0</v>
      </c>
      <c r="V71" s="32" t="str">
        <f t="shared" si="8"/>
        <v>-</v>
      </c>
      <c r="W71" s="31">
        <f t="shared" si="9"/>
        <v>0</v>
      </c>
      <c r="X71" s="32" t="str">
        <f t="shared" si="10"/>
        <v>-</v>
      </c>
      <c r="Y71" s="31">
        <f t="shared" si="11"/>
        <v>-2.6055531666663967E-2</v>
      </c>
      <c r="Z71" s="32">
        <f t="shared" si="12"/>
        <v>-2.3956299719365116E-3</v>
      </c>
      <c r="AA71" s="31">
        <f t="shared" si="37"/>
        <v>-5.2111063333342145E-3</v>
      </c>
      <c r="AB71" s="32">
        <f t="shared" si="14"/>
        <v>-2.3956299719371647E-3</v>
      </c>
      <c r="AC71" s="47" t="s">
        <v>33</v>
      </c>
    </row>
    <row r="72" spans="1:29" x14ac:dyDescent="0.25">
      <c r="A72" s="27" t="s">
        <v>120</v>
      </c>
      <c r="B72" s="28" t="s">
        <v>121</v>
      </c>
      <c r="C72" s="29" t="s">
        <v>32</v>
      </c>
      <c r="D72" s="42">
        <f t="shared" ref="D72:G72" si="50">D73+D76+D77</f>
        <v>567.09903232172701</v>
      </c>
      <c r="E72" s="42">
        <f t="shared" si="50"/>
        <v>22.451535382952354</v>
      </c>
      <c r="F72" s="42">
        <f t="shared" si="50"/>
        <v>0</v>
      </c>
      <c r="G72" s="42">
        <f t="shared" si="50"/>
        <v>567.09903232172701</v>
      </c>
      <c r="H72" s="42">
        <f>H73+H76+H77</f>
        <v>13.99364664</v>
      </c>
      <c r="I72" s="42">
        <f t="shared" ref="I72:R72" si="51">I73+I76+I77</f>
        <v>0</v>
      </c>
      <c r="J72" s="42">
        <f t="shared" si="51"/>
        <v>0</v>
      </c>
      <c r="K72" s="42">
        <f t="shared" si="51"/>
        <v>0</v>
      </c>
      <c r="L72" s="42">
        <f t="shared" si="51"/>
        <v>13.99364664</v>
      </c>
      <c r="M72" s="42">
        <f t="shared" si="51"/>
        <v>257.466193471</v>
      </c>
      <c r="N72" s="42">
        <f t="shared" si="51"/>
        <v>0</v>
      </c>
      <c r="O72" s="42">
        <f t="shared" si="51"/>
        <v>0</v>
      </c>
      <c r="P72" s="42">
        <f t="shared" si="51"/>
        <v>2.9313875166666667</v>
      </c>
      <c r="Q72" s="42">
        <f t="shared" si="51"/>
        <v>254.53480595433334</v>
      </c>
      <c r="R72" s="42">
        <f t="shared" si="51"/>
        <v>309.63283885072701</v>
      </c>
      <c r="S72" s="31">
        <f t="shared" si="41"/>
        <v>243.47254683099999</v>
      </c>
      <c r="T72" s="32">
        <f t="shared" si="6"/>
        <v>17.398791972854905</v>
      </c>
      <c r="U72" s="31">
        <f t="shared" si="38"/>
        <v>0</v>
      </c>
      <c r="V72" s="32" t="str">
        <f t="shared" si="8"/>
        <v>-</v>
      </c>
      <c r="W72" s="31">
        <f t="shared" si="9"/>
        <v>0</v>
      </c>
      <c r="X72" s="32" t="str">
        <f t="shared" si="10"/>
        <v>-</v>
      </c>
      <c r="Y72" s="31">
        <f t="shared" si="11"/>
        <v>2.9313875166666667</v>
      </c>
      <c r="Z72" s="32" t="str">
        <f t="shared" si="12"/>
        <v>-</v>
      </c>
      <c r="AA72" s="31">
        <f t="shared" si="37"/>
        <v>240.54115931433333</v>
      </c>
      <c r="AB72" s="32">
        <f t="shared" si="14"/>
        <v>17.189312085869087</v>
      </c>
      <c r="AC72" s="34" t="s">
        <v>33</v>
      </c>
    </row>
    <row r="73" spans="1:29" ht="63" x14ac:dyDescent="0.25">
      <c r="A73" s="27" t="s">
        <v>120</v>
      </c>
      <c r="B73" s="28" t="s">
        <v>113</v>
      </c>
      <c r="C73" s="29" t="s">
        <v>32</v>
      </c>
      <c r="D73" s="43">
        <f>SUM(D74:D75)</f>
        <v>422.45422457398905</v>
      </c>
      <c r="E73" s="43">
        <f t="shared" ref="E73:R73" si="52">SUM(E74:E75)</f>
        <v>22.451535382952354</v>
      </c>
      <c r="F73" s="43">
        <f t="shared" si="52"/>
        <v>0</v>
      </c>
      <c r="G73" s="43">
        <f t="shared" si="52"/>
        <v>422.45422457398905</v>
      </c>
      <c r="H73" s="43">
        <f t="shared" si="52"/>
        <v>13.99364664</v>
      </c>
      <c r="I73" s="43">
        <f t="shared" si="52"/>
        <v>0</v>
      </c>
      <c r="J73" s="43">
        <f t="shared" si="52"/>
        <v>0</v>
      </c>
      <c r="K73" s="43">
        <f t="shared" si="52"/>
        <v>0</v>
      </c>
      <c r="L73" s="43">
        <f t="shared" si="52"/>
        <v>13.99364664</v>
      </c>
      <c r="M73" s="43">
        <f t="shared" si="52"/>
        <v>253.94852845100002</v>
      </c>
      <c r="N73" s="43">
        <f t="shared" si="52"/>
        <v>0</v>
      </c>
      <c r="O73" s="43">
        <f t="shared" si="52"/>
        <v>0</v>
      </c>
      <c r="P73" s="43">
        <f t="shared" si="52"/>
        <v>0</v>
      </c>
      <c r="Q73" s="43">
        <f t="shared" si="52"/>
        <v>253.94852845100002</v>
      </c>
      <c r="R73" s="43">
        <f t="shared" si="52"/>
        <v>168.50569612298904</v>
      </c>
      <c r="S73" s="31">
        <f t="shared" si="41"/>
        <v>239.95488181100001</v>
      </c>
      <c r="T73" s="32">
        <f t="shared" si="6"/>
        <v>17.147416108471923</v>
      </c>
      <c r="U73" s="31">
        <f t="shared" si="38"/>
        <v>0</v>
      </c>
      <c r="V73" s="32" t="str">
        <f t="shared" si="8"/>
        <v>-</v>
      </c>
      <c r="W73" s="31">
        <f t="shared" si="9"/>
        <v>0</v>
      </c>
      <c r="X73" s="32" t="str">
        <f t="shared" si="10"/>
        <v>-</v>
      </c>
      <c r="Y73" s="31">
        <f t="shared" si="11"/>
        <v>0</v>
      </c>
      <c r="Z73" s="32" t="str">
        <f t="shared" si="12"/>
        <v>-</v>
      </c>
      <c r="AA73" s="31">
        <f t="shared" si="37"/>
        <v>239.95488181100001</v>
      </c>
      <c r="AB73" s="32">
        <f t="shared" si="14"/>
        <v>17.147416108471923</v>
      </c>
      <c r="AC73" s="34" t="s">
        <v>33</v>
      </c>
    </row>
    <row r="74" spans="1:29" ht="204.75" x14ac:dyDescent="0.25">
      <c r="A74" s="27" t="s">
        <v>120</v>
      </c>
      <c r="B74" s="28" t="s">
        <v>122</v>
      </c>
      <c r="C74" s="29" t="s">
        <v>123</v>
      </c>
      <c r="D74" s="29">
        <v>13.99364664</v>
      </c>
      <c r="E74" s="29">
        <v>22.451535382952354</v>
      </c>
      <c r="F74" s="29">
        <v>0</v>
      </c>
      <c r="G74" s="29">
        <v>13.99364664</v>
      </c>
      <c r="H74" s="43">
        <v>13.99364664</v>
      </c>
      <c r="I74" s="43">
        <v>0</v>
      </c>
      <c r="J74" s="43">
        <v>0</v>
      </c>
      <c r="K74" s="43">
        <v>0</v>
      </c>
      <c r="L74" s="43">
        <v>13.99364664</v>
      </c>
      <c r="M74" s="43">
        <v>13.98277403</v>
      </c>
      <c r="N74" s="43">
        <v>0</v>
      </c>
      <c r="O74" s="43">
        <v>0</v>
      </c>
      <c r="P74" s="43">
        <v>0</v>
      </c>
      <c r="Q74" s="43">
        <v>13.98277403</v>
      </c>
      <c r="R74" s="43">
        <f t="shared" ref="R74:R75" si="53">G74-M74</f>
        <v>1.0872609999999838E-2</v>
      </c>
      <c r="S74" s="31">
        <f t="shared" si="41"/>
        <v>-1.0872609999999838E-2</v>
      </c>
      <c r="T74" s="32">
        <f t="shared" si="6"/>
        <v>-7.769675967750346E-4</v>
      </c>
      <c r="U74" s="31">
        <f t="shared" si="38"/>
        <v>0</v>
      </c>
      <c r="V74" s="32" t="str">
        <f t="shared" si="8"/>
        <v>-</v>
      </c>
      <c r="W74" s="31">
        <f t="shared" si="9"/>
        <v>0</v>
      </c>
      <c r="X74" s="32" t="str">
        <f t="shared" si="10"/>
        <v>-</v>
      </c>
      <c r="Y74" s="31">
        <f t="shared" si="11"/>
        <v>0</v>
      </c>
      <c r="Z74" s="32" t="str">
        <f t="shared" si="12"/>
        <v>-</v>
      </c>
      <c r="AA74" s="31">
        <f t="shared" si="37"/>
        <v>-1.0872609999999838E-2</v>
      </c>
      <c r="AB74" s="32">
        <f t="shared" si="14"/>
        <v>-7.769675967750346E-4</v>
      </c>
      <c r="AC74" s="47" t="s">
        <v>33</v>
      </c>
    </row>
    <row r="75" spans="1:29" ht="94.5" x14ac:dyDescent="0.25">
      <c r="A75" s="27" t="s">
        <v>120</v>
      </c>
      <c r="B75" s="28" t="s">
        <v>124</v>
      </c>
      <c r="C75" s="29" t="s">
        <v>125</v>
      </c>
      <c r="D75" s="29">
        <v>408.46057793398904</v>
      </c>
      <c r="E75" s="29" t="s">
        <v>33</v>
      </c>
      <c r="F75" s="29">
        <v>0</v>
      </c>
      <c r="G75" s="29">
        <v>408.46057793398904</v>
      </c>
      <c r="H75" s="43" t="s">
        <v>33</v>
      </c>
      <c r="I75" s="43" t="s">
        <v>33</v>
      </c>
      <c r="J75" s="43" t="s">
        <v>33</v>
      </c>
      <c r="K75" s="43" t="s">
        <v>33</v>
      </c>
      <c r="L75" s="43" t="s">
        <v>33</v>
      </c>
      <c r="M75" s="43">
        <v>239.96575442100001</v>
      </c>
      <c r="N75" s="43">
        <v>0</v>
      </c>
      <c r="O75" s="43">
        <v>0</v>
      </c>
      <c r="P75" s="43">
        <v>0</v>
      </c>
      <c r="Q75" s="43">
        <v>239.96575442100001</v>
      </c>
      <c r="R75" s="43">
        <f t="shared" si="53"/>
        <v>168.49482351298903</v>
      </c>
      <c r="S75" s="31" t="str">
        <f t="shared" si="41"/>
        <v>нд</v>
      </c>
      <c r="T75" s="32" t="str">
        <f t="shared" si="6"/>
        <v>нд</v>
      </c>
      <c r="U75" s="31" t="str">
        <f t="shared" si="38"/>
        <v>нд</v>
      </c>
      <c r="V75" s="32" t="str">
        <f t="shared" si="8"/>
        <v>нд</v>
      </c>
      <c r="W75" s="31" t="str">
        <f t="shared" si="9"/>
        <v>нд</v>
      </c>
      <c r="X75" s="32" t="str">
        <f t="shared" si="10"/>
        <v>нд</v>
      </c>
      <c r="Y75" s="31" t="str">
        <f t="shared" si="11"/>
        <v>нд</v>
      </c>
      <c r="Z75" s="32" t="str">
        <f t="shared" si="12"/>
        <v>нд</v>
      </c>
      <c r="AA75" s="31" t="str">
        <f t="shared" si="37"/>
        <v>нд</v>
      </c>
      <c r="AB75" s="32" t="str">
        <f t="shared" si="14"/>
        <v>нд</v>
      </c>
      <c r="AC75" s="44" t="s">
        <v>377</v>
      </c>
    </row>
    <row r="76" spans="1:29" ht="63" x14ac:dyDescent="0.25">
      <c r="A76" s="27" t="s">
        <v>120</v>
      </c>
      <c r="B76" s="28" t="s">
        <v>116</v>
      </c>
      <c r="C76" s="29" t="s">
        <v>32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31">
        <f t="shared" si="41"/>
        <v>0</v>
      </c>
      <c r="T76" s="32" t="str">
        <f t="shared" si="6"/>
        <v>-</v>
      </c>
      <c r="U76" s="31">
        <f t="shared" si="38"/>
        <v>0</v>
      </c>
      <c r="V76" s="32" t="str">
        <f t="shared" si="8"/>
        <v>-</v>
      </c>
      <c r="W76" s="31">
        <f t="shared" si="9"/>
        <v>0</v>
      </c>
      <c r="X76" s="32" t="str">
        <f t="shared" si="10"/>
        <v>-</v>
      </c>
      <c r="Y76" s="31">
        <f t="shared" si="11"/>
        <v>0</v>
      </c>
      <c r="Z76" s="32" t="str">
        <f t="shared" si="12"/>
        <v>-</v>
      </c>
      <c r="AA76" s="31">
        <f t="shared" si="37"/>
        <v>0</v>
      </c>
      <c r="AB76" s="32" t="str">
        <f t="shared" si="14"/>
        <v>-</v>
      </c>
      <c r="AC76" s="34" t="s">
        <v>33</v>
      </c>
    </row>
    <row r="77" spans="1:29" ht="63" x14ac:dyDescent="0.25">
      <c r="A77" s="27" t="s">
        <v>120</v>
      </c>
      <c r="B77" s="28" t="s">
        <v>117</v>
      </c>
      <c r="C77" s="29" t="s">
        <v>32</v>
      </c>
      <c r="D77" s="43">
        <f>SUM(D78)</f>
        <v>144.64480774773801</v>
      </c>
      <c r="E77" s="43">
        <f t="shared" ref="E77:R77" si="54">SUM(E78)</f>
        <v>0</v>
      </c>
      <c r="F77" s="43">
        <f t="shared" si="54"/>
        <v>0</v>
      </c>
      <c r="G77" s="43">
        <f t="shared" si="54"/>
        <v>144.64480774773801</v>
      </c>
      <c r="H77" s="43">
        <f t="shared" si="54"/>
        <v>0</v>
      </c>
      <c r="I77" s="43">
        <f t="shared" si="54"/>
        <v>0</v>
      </c>
      <c r="J77" s="43">
        <f t="shared" si="54"/>
        <v>0</v>
      </c>
      <c r="K77" s="43">
        <f t="shared" si="54"/>
        <v>0</v>
      </c>
      <c r="L77" s="43">
        <f t="shared" si="54"/>
        <v>0</v>
      </c>
      <c r="M77" s="43">
        <f t="shared" si="54"/>
        <v>3.5176650199999999</v>
      </c>
      <c r="N77" s="43">
        <f t="shared" si="54"/>
        <v>0</v>
      </c>
      <c r="O77" s="43">
        <f t="shared" si="54"/>
        <v>0</v>
      </c>
      <c r="P77" s="43">
        <f t="shared" si="54"/>
        <v>2.9313875166666667</v>
      </c>
      <c r="Q77" s="43">
        <f t="shared" si="54"/>
        <v>0.58627750333333317</v>
      </c>
      <c r="R77" s="43">
        <f t="shared" si="54"/>
        <v>141.127142727738</v>
      </c>
      <c r="S77" s="31">
        <f t="shared" si="41"/>
        <v>3.5176650199999999</v>
      </c>
      <c r="T77" s="32" t="str">
        <f t="shared" si="6"/>
        <v>-</v>
      </c>
      <c r="U77" s="31">
        <f t="shared" si="38"/>
        <v>0</v>
      </c>
      <c r="V77" s="32" t="str">
        <f t="shared" si="8"/>
        <v>-</v>
      </c>
      <c r="W77" s="31">
        <f t="shared" si="9"/>
        <v>0</v>
      </c>
      <c r="X77" s="32" t="str">
        <f t="shared" si="10"/>
        <v>-</v>
      </c>
      <c r="Y77" s="31">
        <f t="shared" si="11"/>
        <v>2.9313875166666667</v>
      </c>
      <c r="Z77" s="32" t="str">
        <f t="shared" si="12"/>
        <v>-</v>
      </c>
      <c r="AA77" s="31">
        <f t="shared" si="37"/>
        <v>0.58627750333333317</v>
      </c>
      <c r="AB77" s="32" t="str">
        <f t="shared" si="14"/>
        <v>-</v>
      </c>
      <c r="AC77" s="34" t="s">
        <v>33</v>
      </c>
    </row>
    <row r="78" spans="1:29" ht="94.5" x14ac:dyDescent="0.25">
      <c r="A78" s="27" t="s">
        <v>120</v>
      </c>
      <c r="B78" s="28" t="s">
        <v>126</v>
      </c>
      <c r="C78" s="29" t="s">
        <v>127</v>
      </c>
      <c r="D78" s="29">
        <v>144.64480774773801</v>
      </c>
      <c r="E78" s="29" t="s">
        <v>33</v>
      </c>
      <c r="F78" s="29">
        <v>0</v>
      </c>
      <c r="G78" s="29">
        <v>144.64480774773801</v>
      </c>
      <c r="H78" s="43" t="s">
        <v>33</v>
      </c>
      <c r="I78" s="43" t="s">
        <v>33</v>
      </c>
      <c r="J78" s="43" t="s">
        <v>33</v>
      </c>
      <c r="K78" s="43" t="s">
        <v>33</v>
      </c>
      <c r="L78" s="43" t="s">
        <v>33</v>
      </c>
      <c r="M78" s="43">
        <v>3.5176650199999999</v>
      </c>
      <c r="N78" s="43">
        <v>0</v>
      </c>
      <c r="O78" s="43">
        <v>0</v>
      </c>
      <c r="P78" s="43">
        <v>2.9313875166666667</v>
      </c>
      <c r="Q78" s="43">
        <v>0.58627750333333317</v>
      </c>
      <c r="R78" s="43">
        <f t="shared" ref="R78" si="55">G78-M78</f>
        <v>141.127142727738</v>
      </c>
      <c r="S78" s="31" t="str">
        <f t="shared" si="41"/>
        <v>нд</v>
      </c>
      <c r="T78" s="32" t="str">
        <f t="shared" si="6"/>
        <v>нд</v>
      </c>
      <c r="U78" s="31" t="str">
        <f t="shared" si="38"/>
        <v>нд</v>
      </c>
      <c r="V78" s="32" t="str">
        <f t="shared" si="8"/>
        <v>нд</v>
      </c>
      <c r="W78" s="31" t="str">
        <f t="shared" si="9"/>
        <v>нд</v>
      </c>
      <c r="X78" s="32" t="str">
        <f t="shared" si="10"/>
        <v>нд</v>
      </c>
      <c r="Y78" s="31" t="str">
        <f t="shared" si="11"/>
        <v>нд</v>
      </c>
      <c r="Z78" s="32" t="str">
        <f t="shared" si="12"/>
        <v>нд</v>
      </c>
      <c r="AA78" s="31" t="str">
        <f t="shared" si="37"/>
        <v>нд</v>
      </c>
      <c r="AB78" s="32" t="str">
        <f t="shared" si="14"/>
        <v>нд</v>
      </c>
      <c r="AC78" s="44" t="s">
        <v>377</v>
      </c>
    </row>
    <row r="79" spans="1:29" ht="63" x14ac:dyDescent="0.25">
      <c r="A79" s="27" t="s">
        <v>128</v>
      </c>
      <c r="B79" s="28" t="s">
        <v>129</v>
      </c>
      <c r="C79" s="29" t="s">
        <v>32</v>
      </c>
      <c r="D79" s="43">
        <f t="shared" ref="D79:G79" si="56">D80+D81</f>
        <v>1600.6204149554922</v>
      </c>
      <c r="E79" s="43">
        <f t="shared" si="56"/>
        <v>2521.8349507287699</v>
      </c>
      <c r="F79" s="43">
        <f t="shared" si="56"/>
        <v>689.06402294459997</v>
      </c>
      <c r="G79" s="43">
        <f t="shared" si="56"/>
        <v>911.55639201089207</v>
      </c>
      <c r="H79" s="43">
        <f>H80+H81</f>
        <v>861.5563920108923</v>
      </c>
      <c r="I79" s="43">
        <f t="shared" ref="I79:R79" si="57">I80+I81</f>
        <v>0</v>
      </c>
      <c r="J79" s="43">
        <f t="shared" si="57"/>
        <v>0</v>
      </c>
      <c r="K79" s="43">
        <f t="shared" si="57"/>
        <v>16.622409245306805</v>
      </c>
      <c r="L79" s="43">
        <f t="shared" si="57"/>
        <v>844.93398276558548</v>
      </c>
      <c r="M79" s="43">
        <f t="shared" si="57"/>
        <v>633.13612269299995</v>
      </c>
      <c r="N79" s="43">
        <f t="shared" si="57"/>
        <v>0</v>
      </c>
      <c r="O79" s="43">
        <f t="shared" si="57"/>
        <v>0</v>
      </c>
      <c r="P79" s="43">
        <f t="shared" si="57"/>
        <v>3.8879249691666669</v>
      </c>
      <c r="Q79" s="43">
        <f t="shared" si="57"/>
        <v>629.2481977238333</v>
      </c>
      <c r="R79" s="43">
        <f t="shared" si="57"/>
        <v>278.42026931789206</v>
      </c>
      <c r="S79" s="31">
        <f t="shared" si="41"/>
        <v>-228.42026931789235</v>
      </c>
      <c r="T79" s="32">
        <f t="shared" si="6"/>
        <v>-0.26512515191809349</v>
      </c>
      <c r="U79" s="31">
        <f t="shared" si="38"/>
        <v>0</v>
      </c>
      <c r="V79" s="32" t="str">
        <f t="shared" si="8"/>
        <v>-</v>
      </c>
      <c r="W79" s="31">
        <f t="shared" si="9"/>
        <v>0</v>
      </c>
      <c r="X79" s="32" t="str">
        <f t="shared" si="10"/>
        <v>-</v>
      </c>
      <c r="Y79" s="31">
        <f t="shared" si="11"/>
        <v>-12.734484276140138</v>
      </c>
      <c r="Z79" s="32">
        <f t="shared" si="12"/>
        <v>-0.76610340223307949</v>
      </c>
      <c r="AA79" s="31">
        <f t="shared" si="37"/>
        <v>-215.68578504175218</v>
      </c>
      <c r="AB79" s="32">
        <f t="shared" si="14"/>
        <v>-0.25526939316108799</v>
      </c>
      <c r="AC79" s="34" t="s">
        <v>33</v>
      </c>
    </row>
    <row r="80" spans="1:29" ht="47.25" x14ac:dyDescent="0.25">
      <c r="A80" s="27" t="s">
        <v>130</v>
      </c>
      <c r="B80" s="28" t="s">
        <v>131</v>
      </c>
      <c r="C80" s="29" t="s">
        <v>32</v>
      </c>
      <c r="D80" s="43"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31">
        <f t="shared" si="41"/>
        <v>0</v>
      </c>
      <c r="T80" s="32" t="str">
        <f t="shared" si="6"/>
        <v>-</v>
      </c>
      <c r="U80" s="31">
        <f t="shared" si="38"/>
        <v>0</v>
      </c>
      <c r="V80" s="32" t="str">
        <f t="shared" si="8"/>
        <v>-</v>
      </c>
      <c r="W80" s="31">
        <f t="shared" si="9"/>
        <v>0</v>
      </c>
      <c r="X80" s="32" t="str">
        <f t="shared" si="10"/>
        <v>-</v>
      </c>
      <c r="Y80" s="31">
        <f t="shared" si="11"/>
        <v>0</v>
      </c>
      <c r="Z80" s="32" t="str">
        <f t="shared" si="12"/>
        <v>-</v>
      </c>
      <c r="AA80" s="31">
        <f t="shared" si="37"/>
        <v>0</v>
      </c>
      <c r="AB80" s="32" t="str">
        <f t="shared" si="14"/>
        <v>-</v>
      </c>
      <c r="AC80" s="34" t="s">
        <v>33</v>
      </c>
    </row>
    <row r="81" spans="1:29" ht="63" x14ac:dyDescent="0.25">
      <c r="A81" s="27" t="s">
        <v>132</v>
      </c>
      <c r="B81" s="28" t="s">
        <v>133</v>
      </c>
      <c r="C81" s="29" t="s">
        <v>32</v>
      </c>
      <c r="D81" s="43">
        <f t="shared" ref="D81:R81" si="58">SUM(D82:D86)</f>
        <v>1600.6204149554922</v>
      </c>
      <c r="E81" s="43">
        <f t="shared" si="58"/>
        <v>2521.8349507287699</v>
      </c>
      <c r="F81" s="43">
        <f t="shared" si="58"/>
        <v>689.06402294459997</v>
      </c>
      <c r="G81" s="43">
        <f t="shared" si="58"/>
        <v>911.55639201089207</v>
      </c>
      <c r="H81" s="43">
        <f t="shared" si="58"/>
        <v>861.5563920108923</v>
      </c>
      <c r="I81" s="43">
        <f t="shared" si="58"/>
        <v>0</v>
      </c>
      <c r="J81" s="43">
        <f t="shared" si="58"/>
        <v>0</v>
      </c>
      <c r="K81" s="43">
        <f t="shared" si="58"/>
        <v>16.622409245306805</v>
      </c>
      <c r="L81" s="43">
        <f t="shared" si="58"/>
        <v>844.93398276558548</v>
      </c>
      <c r="M81" s="43">
        <f t="shared" si="58"/>
        <v>633.13612269299995</v>
      </c>
      <c r="N81" s="43">
        <f t="shared" si="58"/>
        <v>0</v>
      </c>
      <c r="O81" s="43">
        <f t="shared" si="58"/>
        <v>0</v>
      </c>
      <c r="P81" s="43">
        <f t="shared" si="58"/>
        <v>3.8879249691666669</v>
      </c>
      <c r="Q81" s="43">
        <f t="shared" si="58"/>
        <v>629.2481977238333</v>
      </c>
      <c r="R81" s="43">
        <f t="shared" si="58"/>
        <v>278.42026931789206</v>
      </c>
      <c r="S81" s="31">
        <f t="shared" si="41"/>
        <v>-228.42026931789235</v>
      </c>
      <c r="T81" s="32">
        <f t="shared" si="6"/>
        <v>-0.26512515191809349</v>
      </c>
      <c r="U81" s="31">
        <f>IF(I81="нд","нд",N81-I81)</f>
        <v>0</v>
      </c>
      <c r="V81" s="32" t="str">
        <f t="shared" si="8"/>
        <v>-</v>
      </c>
      <c r="W81" s="31">
        <f t="shared" si="9"/>
        <v>0</v>
      </c>
      <c r="X81" s="32" t="str">
        <f t="shared" si="10"/>
        <v>-</v>
      </c>
      <c r="Y81" s="31">
        <f t="shared" si="11"/>
        <v>-12.734484276140138</v>
      </c>
      <c r="Z81" s="32">
        <f t="shared" si="12"/>
        <v>-0.76610340223307949</v>
      </c>
      <c r="AA81" s="31">
        <f t="shared" si="37"/>
        <v>-215.68578504175218</v>
      </c>
      <c r="AB81" s="32">
        <f t="shared" si="14"/>
        <v>-0.25526939316108799</v>
      </c>
      <c r="AC81" s="34" t="s">
        <v>33</v>
      </c>
    </row>
    <row r="82" spans="1:29" ht="78.75" x14ac:dyDescent="0.25">
      <c r="A82" s="27" t="s">
        <v>132</v>
      </c>
      <c r="B82" s="28" t="s">
        <v>134</v>
      </c>
      <c r="C82" s="29" t="s">
        <v>135</v>
      </c>
      <c r="D82" s="29">
        <v>482.63831200000004</v>
      </c>
      <c r="E82" s="29">
        <v>934.44811947478479</v>
      </c>
      <c r="F82" s="29">
        <v>386.75441834000003</v>
      </c>
      <c r="G82" s="29">
        <v>95.883893660000012</v>
      </c>
      <c r="H82" s="43">
        <v>95.883893659999984</v>
      </c>
      <c r="I82" s="43">
        <v>0</v>
      </c>
      <c r="J82" s="43">
        <v>0</v>
      </c>
      <c r="K82" s="43">
        <v>0</v>
      </c>
      <c r="L82" s="43">
        <v>95.883893659999984</v>
      </c>
      <c r="M82" s="43">
        <v>63.217456389999995</v>
      </c>
      <c r="N82" s="43">
        <v>0</v>
      </c>
      <c r="O82" s="43">
        <v>0</v>
      </c>
      <c r="P82" s="43">
        <v>0</v>
      </c>
      <c r="Q82" s="43">
        <v>63.217456389999995</v>
      </c>
      <c r="R82" s="43">
        <f t="shared" ref="R82:R86" si="59">G82-M82</f>
        <v>32.666437270000017</v>
      </c>
      <c r="S82" s="31">
        <f>IF(H82="нд","нд",M82-H82)</f>
        <v>-32.666437269999989</v>
      </c>
      <c r="T82" s="32">
        <f t="shared" si="6"/>
        <v>-0.34068742958889131</v>
      </c>
      <c r="U82" s="31">
        <f>IF(I82="нд","нд",N82-I82)</f>
        <v>0</v>
      </c>
      <c r="V82" s="32" t="str">
        <f t="shared" si="8"/>
        <v>-</v>
      </c>
      <c r="W82" s="31">
        <f>IF(J82="нд","нд",O82-J82)</f>
        <v>0</v>
      </c>
      <c r="X82" s="32" t="str">
        <f t="shared" si="10"/>
        <v>-</v>
      </c>
      <c r="Y82" s="31">
        <f>IF(K82="нд","нд",P82-K82)</f>
        <v>0</v>
      </c>
      <c r="Z82" s="32" t="str">
        <f t="shared" si="12"/>
        <v>-</v>
      </c>
      <c r="AA82" s="31">
        <f>IF(L82="нд","нд",Q82-L82)</f>
        <v>-32.666437269999989</v>
      </c>
      <c r="AB82" s="32">
        <f t="shared" si="14"/>
        <v>-0.34068742958889131</v>
      </c>
      <c r="AC82" s="44" t="s">
        <v>378</v>
      </c>
    </row>
    <row r="83" spans="1:29" ht="94.5" x14ac:dyDescent="0.25">
      <c r="A83" s="27" t="s">
        <v>132</v>
      </c>
      <c r="B83" s="28" t="s">
        <v>136</v>
      </c>
      <c r="C83" s="29" t="s">
        <v>137</v>
      </c>
      <c r="D83" s="29">
        <v>340.40556399799999</v>
      </c>
      <c r="E83" s="29">
        <v>416.89785738608487</v>
      </c>
      <c r="F83" s="29">
        <v>251.08592400000001</v>
      </c>
      <c r="G83" s="29">
        <v>89.319639997999985</v>
      </c>
      <c r="H83" s="43">
        <v>89.319639998</v>
      </c>
      <c r="I83" s="43">
        <v>0</v>
      </c>
      <c r="J83" s="43">
        <v>0</v>
      </c>
      <c r="K83" s="43">
        <v>0</v>
      </c>
      <c r="L83" s="43">
        <v>89.319639998</v>
      </c>
      <c r="M83" s="43">
        <v>64.786502959999993</v>
      </c>
      <c r="N83" s="43">
        <v>0</v>
      </c>
      <c r="O83" s="43">
        <v>0</v>
      </c>
      <c r="P83" s="43">
        <v>0</v>
      </c>
      <c r="Q83" s="43">
        <v>64.786502959999993</v>
      </c>
      <c r="R83" s="43">
        <f t="shared" si="59"/>
        <v>24.533137037999992</v>
      </c>
      <c r="S83" s="31">
        <f t="shared" ref="S83:S86" si="60">IF(H83="нд","нд",M83-H83)</f>
        <v>-24.533137038000007</v>
      </c>
      <c r="T83" s="32">
        <f t="shared" si="6"/>
        <v>-0.27466677024839486</v>
      </c>
      <c r="U83" s="31">
        <f t="shared" ref="U83:U86" si="61">IF(I83="нд","нд",N83-I83)</f>
        <v>0</v>
      </c>
      <c r="V83" s="32" t="str">
        <f t="shared" si="8"/>
        <v>-</v>
      </c>
      <c r="W83" s="31">
        <f t="shared" ref="W83:W86" si="62">IF(J83="нд","нд",O83-J83)</f>
        <v>0</v>
      </c>
      <c r="X83" s="32" t="str">
        <f t="shared" si="10"/>
        <v>-</v>
      </c>
      <c r="Y83" s="31">
        <f t="shared" ref="Y83:Y86" si="63">IF(K83="нд","нд",P83-K83)</f>
        <v>0</v>
      </c>
      <c r="Z83" s="32" t="str">
        <f t="shared" si="12"/>
        <v>-</v>
      </c>
      <c r="AA83" s="31">
        <f t="shared" ref="AA83:AA86" si="64">IF(L83="нд","нд",Q83-L83)</f>
        <v>-24.533137038000007</v>
      </c>
      <c r="AB83" s="32">
        <f t="shared" si="14"/>
        <v>-0.27466677024839486</v>
      </c>
      <c r="AC83" s="44" t="s">
        <v>379</v>
      </c>
    </row>
    <row r="84" spans="1:29" ht="126" x14ac:dyDescent="0.25">
      <c r="A84" s="27" t="s">
        <v>132</v>
      </c>
      <c r="B84" s="28" t="s">
        <v>138</v>
      </c>
      <c r="C84" s="29" t="s">
        <v>139</v>
      </c>
      <c r="D84" s="29">
        <v>747.14515707852388</v>
      </c>
      <c r="E84" s="29">
        <v>1075.1368139933772</v>
      </c>
      <c r="F84" s="29">
        <v>40.77750812</v>
      </c>
      <c r="G84" s="29">
        <v>706.36764895852389</v>
      </c>
      <c r="H84" s="43">
        <v>656.36764895852411</v>
      </c>
      <c r="I84" s="43">
        <v>0</v>
      </c>
      <c r="J84" s="43">
        <v>0</v>
      </c>
      <c r="K84" s="43">
        <v>0</v>
      </c>
      <c r="L84" s="43">
        <v>656.36764895852411</v>
      </c>
      <c r="M84" s="43">
        <v>500.46665337999997</v>
      </c>
      <c r="N84" s="43">
        <v>0</v>
      </c>
      <c r="O84" s="43">
        <v>0</v>
      </c>
      <c r="P84" s="43">
        <v>0</v>
      </c>
      <c r="Q84" s="43">
        <v>500.46665337999997</v>
      </c>
      <c r="R84" s="43">
        <f t="shared" si="59"/>
        <v>205.90099557852392</v>
      </c>
      <c r="S84" s="31">
        <f t="shared" si="60"/>
        <v>-155.90099557852415</v>
      </c>
      <c r="T84" s="32">
        <f t="shared" si="6"/>
        <v>-0.23752084037946777</v>
      </c>
      <c r="U84" s="31">
        <f t="shared" si="61"/>
        <v>0</v>
      </c>
      <c r="V84" s="32" t="str">
        <f t="shared" si="8"/>
        <v>-</v>
      </c>
      <c r="W84" s="31">
        <f t="shared" si="62"/>
        <v>0</v>
      </c>
      <c r="X84" s="32" t="str">
        <f t="shared" si="10"/>
        <v>-</v>
      </c>
      <c r="Y84" s="31">
        <f t="shared" si="63"/>
        <v>0</v>
      </c>
      <c r="Z84" s="32" t="str">
        <f t="shared" si="12"/>
        <v>-</v>
      </c>
      <c r="AA84" s="31">
        <f t="shared" si="64"/>
        <v>-155.90099557852415</v>
      </c>
      <c r="AB84" s="32">
        <f t="shared" si="14"/>
        <v>-0.23752084037946777</v>
      </c>
      <c r="AC84" s="44" t="s">
        <v>380</v>
      </c>
    </row>
    <row r="85" spans="1:29" ht="94.5" x14ac:dyDescent="0.25">
      <c r="A85" s="27" t="s">
        <v>132</v>
      </c>
      <c r="B85" s="28" t="s">
        <v>140</v>
      </c>
      <c r="C85" s="29" t="s">
        <v>141</v>
      </c>
      <c r="D85" s="29">
        <v>12.150662875368168</v>
      </c>
      <c r="E85" s="29">
        <v>47.820332784858067</v>
      </c>
      <c r="F85" s="29">
        <v>0.41882459999999999</v>
      </c>
      <c r="G85" s="29">
        <v>11.731838275368167</v>
      </c>
      <c r="H85" s="43">
        <v>11.731838275368167</v>
      </c>
      <c r="I85" s="43">
        <v>0</v>
      </c>
      <c r="J85" s="43">
        <v>0</v>
      </c>
      <c r="K85" s="43">
        <v>9.7445999794734721</v>
      </c>
      <c r="L85" s="43">
        <v>1.987238295894695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f t="shared" si="59"/>
        <v>11.731838275368167</v>
      </c>
      <c r="S85" s="31">
        <f t="shared" si="60"/>
        <v>-11.731838275368167</v>
      </c>
      <c r="T85" s="32">
        <f t="shared" si="6"/>
        <v>-1</v>
      </c>
      <c r="U85" s="31">
        <f t="shared" si="61"/>
        <v>0</v>
      </c>
      <c r="V85" s="32" t="str">
        <f t="shared" si="8"/>
        <v>-</v>
      </c>
      <c r="W85" s="31">
        <f t="shared" si="62"/>
        <v>0</v>
      </c>
      <c r="X85" s="32" t="str">
        <f t="shared" si="10"/>
        <v>-</v>
      </c>
      <c r="Y85" s="31">
        <f t="shared" si="63"/>
        <v>-9.7445999794734721</v>
      </c>
      <c r="Z85" s="32">
        <f t="shared" si="12"/>
        <v>-1</v>
      </c>
      <c r="AA85" s="31">
        <f t="shared" si="64"/>
        <v>-1.987238295894695</v>
      </c>
      <c r="AB85" s="32">
        <f t="shared" si="14"/>
        <v>-1</v>
      </c>
      <c r="AC85" s="44" t="s">
        <v>381</v>
      </c>
    </row>
    <row r="86" spans="1:29" ht="78.75" x14ac:dyDescent="0.25">
      <c r="A86" s="27" t="s">
        <v>132</v>
      </c>
      <c r="B86" s="28" t="s">
        <v>142</v>
      </c>
      <c r="C86" s="29" t="s">
        <v>143</v>
      </c>
      <c r="D86" s="29">
        <v>18.280719003600002</v>
      </c>
      <c r="E86" s="29">
        <v>47.531827089664958</v>
      </c>
      <c r="F86" s="29">
        <v>10.027347884600001</v>
      </c>
      <c r="G86" s="29">
        <v>8.2533711190000005</v>
      </c>
      <c r="H86" s="43">
        <v>8.2533711190000005</v>
      </c>
      <c r="I86" s="43">
        <v>0</v>
      </c>
      <c r="J86" s="43">
        <v>0</v>
      </c>
      <c r="K86" s="43">
        <v>6.8778092658333341</v>
      </c>
      <c r="L86" s="43">
        <v>1.3755618531666665</v>
      </c>
      <c r="M86" s="43">
        <v>4.6655099629999999</v>
      </c>
      <c r="N86" s="43">
        <v>0</v>
      </c>
      <c r="O86" s="43">
        <v>0</v>
      </c>
      <c r="P86" s="43">
        <v>3.8879249691666669</v>
      </c>
      <c r="Q86" s="43">
        <v>0.77758499383333302</v>
      </c>
      <c r="R86" s="43">
        <f t="shared" si="59"/>
        <v>3.5878611560000007</v>
      </c>
      <c r="S86" s="31">
        <f t="shared" si="60"/>
        <v>-3.5878611560000007</v>
      </c>
      <c r="T86" s="32">
        <f t="shared" si="6"/>
        <v>-0.43471462803125654</v>
      </c>
      <c r="U86" s="31">
        <f t="shared" si="61"/>
        <v>0</v>
      </c>
      <c r="V86" s="32" t="str">
        <f t="shared" si="8"/>
        <v>-</v>
      </c>
      <c r="W86" s="31">
        <f t="shared" si="62"/>
        <v>0</v>
      </c>
      <c r="X86" s="32" t="str">
        <f t="shared" si="10"/>
        <v>-</v>
      </c>
      <c r="Y86" s="31">
        <f t="shared" si="63"/>
        <v>-2.9898842966666672</v>
      </c>
      <c r="Z86" s="32">
        <f t="shared" si="12"/>
        <v>-0.43471462803125649</v>
      </c>
      <c r="AA86" s="31">
        <f t="shared" si="64"/>
        <v>-0.59797685933333344</v>
      </c>
      <c r="AB86" s="32">
        <f t="shared" si="14"/>
        <v>-0.4347146280312566</v>
      </c>
      <c r="AC86" s="44" t="s">
        <v>382</v>
      </c>
    </row>
    <row r="87" spans="1:29" ht="31.5" x14ac:dyDescent="0.25">
      <c r="A87" s="35" t="s">
        <v>144</v>
      </c>
      <c r="B87" s="36" t="s">
        <v>145</v>
      </c>
      <c r="C87" s="37" t="s">
        <v>32</v>
      </c>
      <c r="D87" s="38">
        <f t="shared" ref="D87:R87" si="65">D88+D96+D105+D109</f>
        <v>8288.8124646321467</v>
      </c>
      <c r="E87" s="38">
        <f t="shared" si="65"/>
        <v>13566.714995654413</v>
      </c>
      <c r="F87" s="38">
        <f t="shared" si="65"/>
        <v>2158.6810231234322</v>
      </c>
      <c r="G87" s="38">
        <f t="shared" si="65"/>
        <v>6130.1314415087145</v>
      </c>
      <c r="H87" s="38">
        <f t="shared" si="65"/>
        <v>2695.3227910510886</v>
      </c>
      <c r="I87" s="38">
        <f t="shared" si="65"/>
        <v>1565.254822894349</v>
      </c>
      <c r="J87" s="38">
        <f t="shared" si="65"/>
        <v>0</v>
      </c>
      <c r="K87" s="38">
        <f t="shared" si="65"/>
        <v>115.30658192186137</v>
      </c>
      <c r="L87" s="38">
        <f t="shared" si="65"/>
        <v>1014.7613862348783</v>
      </c>
      <c r="M87" s="38">
        <f t="shared" si="65"/>
        <v>895.94512852999992</v>
      </c>
      <c r="N87" s="38">
        <f t="shared" si="65"/>
        <v>0</v>
      </c>
      <c r="O87" s="38">
        <f t="shared" si="65"/>
        <v>0</v>
      </c>
      <c r="P87" s="38">
        <f t="shared" si="65"/>
        <v>93.196096545385842</v>
      </c>
      <c r="Q87" s="38">
        <f t="shared" si="65"/>
        <v>802.74903198461413</v>
      </c>
      <c r="R87" s="38">
        <f t="shared" si="65"/>
        <v>5234.1863129787143</v>
      </c>
      <c r="S87" s="39">
        <f t="shared" si="41"/>
        <v>-1799.3776625210887</v>
      </c>
      <c r="T87" s="40">
        <f t="shared" si="6"/>
        <v>-0.66759264177756972</v>
      </c>
      <c r="U87" s="39">
        <f t="shared" si="38"/>
        <v>-1565.254822894349</v>
      </c>
      <c r="V87" s="32">
        <f t="shared" si="8"/>
        <v>-1</v>
      </c>
      <c r="W87" s="39">
        <f t="shared" si="9"/>
        <v>0</v>
      </c>
      <c r="X87" s="32" t="str">
        <f t="shared" si="10"/>
        <v>-</v>
      </c>
      <c r="Y87" s="39">
        <f t="shared" si="11"/>
        <v>-22.110485376475523</v>
      </c>
      <c r="Z87" s="32">
        <f t="shared" si="12"/>
        <v>-0.19175388783494518</v>
      </c>
      <c r="AA87" s="39">
        <f t="shared" si="37"/>
        <v>-212.01235425026414</v>
      </c>
      <c r="AB87" s="32">
        <f t="shared" si="14"/>
        <v>-0.20892828316704537</v>
      </c>
      <c r="AC87" s="41" t="s">
        <v>33</v>
      </c>
    </row>
    <row r="88" spans="1:29" ht="47.25" x14ac:dyDescent="0.25">
      <c r="A88" s="27" t="s">
        <v>146</v>
      </c>
      <c r="B88" s="28" t="s">
        <v>147</v>
      </c>
      <c r="C88" s="29" t="s">
        <v>32</v>
      </c>
      <c r="D88" s="42">
        <f t="shared" ref="D88:G88" si="66">D89+D95</f>
        <v>3031.2836906234952</v>
      </c>
      <c r="E88" s="42">
        <f t="shared" si="66"/>
        <v>3610.1754505141316</v>
      </c>
      <c r="F88" s="42">
        <f t="shared" si="66"/>
        <v>1308.1382128659998</v>
      </c>
      <c r="G88" s="42">
        <f t="shared" si="66"/>
        <v>1723.1454777574959</v>
      </c>
      <c r="H88" s="42">
        <f>H89+H95</f>
        <v>1377.1161910174951</v>
      </c>
      <c r="I88" s="42">
        <f t="shared" ref="I88:R88" si="67">I89+I95</f>
        <v>1273.351867894349</v>
      </c>
      <c r="J88" s="42">
        <f t="shared" si="67"/>
        <v>0</v>
      </c>
      <c r="K88" s="42">
        <f t="shared" si="67"/>
        <v>26.541052580955</v>
      </c>
      <c r="L88" s="42">
        <f t="shared" si="67"/>
        <v>77.223270542190988</v>
      </c>
      <c r="M88" s="42">
        <f t="shared" si="67"/>
        <v>58.937979089999999</v>
      </c>
      <c r="N88" s="42">
        <f t="shared" si="67"/>
        <v>0</v>
      </c>
      <c r="O88" s="42">
        <f t="shared" si="67"/>
        <v>0</v>
      </c>
      <c r="P88" s="42">
        <f t="shared" si="67"/>
        <v>2.778258941666667</v>
      </c>
      <c r="Q88" s="42">
        <f t="shared" si="67"/>
        <v>56.159720148333328</v>
      </c>
      <c r="R88" s="42">
        <f t="shared" si="67"/>
        <v>1664.2074986674959</v>
      </c>
      <c r="S88" s="31">
        <f t="shared" si="41"/>
        <v>-1318.1782119274951</v>
      </c>
      <c r="T88" s="32">
        <f t="shared" si="6"/>
        <v>-0.95720188356332292</v>
      </c>
      <c r="U88" s="31">
        <f t="shared" si="38"/>
        <v>-1273.351867894349</v>
      </c>
      <c r="V88" s="32">
        <f t="shared" si="8"/>
        <v>-1</v>
      </c>
      <c r="W88" s="31">
        <f t="shared" si="9"/>
        <v>0</v>
      </c>
      <c r="X88" s="32" t="str">
        <f t="shared" si="10"/>
        <v>-</v>
      </c>
      <c r="Y88" s="31">
        <f t="shared" si="11"/>
        <v>-23.762793639288333</v>
      </c>
      <c r="Z88" s="32">
        <f t="shared" si="12"/>
        <v>-0.89532220196646395</v>
      </c>
      <c r="AA88" s="31">
        <f t="shared" si="37"/>
        <v>-21.06355039385766</v>
      </c>
      <c r="AB88" s="32">
        <f t="shared" si="14"/>
        <v>-0.27276169794375099</v>
      </c>
      <c r="AC88" s="34" t="s">
        <v>33</v>
      </c>
    </row>
    <row r="89" spans="1:29" ht="31.5" x14ac:dyDescent="0.25">
      <c r="A89" s="27" t="s">
        <v>148</v>
      </c>
      <c r="B89" s="28" t="s">
        <v>149</v>
      </c>
      <c r="C89" s="29" t="s">
        <v>32</v>
      </c>
      <c r="D89" s="43">
        <f>SUM(D90:D94)</f>
        <v>3031.2836906234952</v>
      </c>
      <c r="E89" s="43">
        <f t="shared" ref="E89:R89" si="68">SUM(E90:E94)</f>
        <v>3610.1754505141316</v>
      </c>
      <c r="F89" s="43">
        <f t="shared" si="68"/>
        <v>1308.1382128659998</v>
      </c>
      <c r="G89" s="43">
        <f t="shared" si="68"/>
        <v>1723.1454777574959</v>
      </c>
      <c r="H89" s="43">
        <f t="shared" si="68"/>
        <v>1377.1161910174951</v>
      </c>
      <c r="I89" s="43">
        <f t="shared" si="68"/>
        <v>1273.351867894349</v>
      </c>
      <c r="J89" s="43">
        <f t="shared" si="68"/>
        <v>0</v>
      </c>
      <c r="K89" s="43">
        <f t="shared" si="68"/>
        <v>26.541052580955</v>
      </c>
      <c r="L89" s="43">
        <f t="shared" si="68"/>
        <v>77.223270542190988</v>
      </c>
      <c r="M89" s="43">
        <f t="shared" si="68"/>
        <v>58.937979089999999</v>
      </c>
      <c r="N89" s="43">
        <f t="shared" si="68"/>
        <v>0</v>
      </c>
      <c r="O89" s="43">
        <f t="shared" si="68"/>
        <v>0</v>
      </c>
      <c r="P89" s="43">
        <f t="shared" si="68"/>
        <v>2.778258941666667</v>
      </c>
      <c r="Q89" s="43">
        <f t="shared" si="68"/>
        <v>56.159720148333328</v>
      </c>
      <c r="R89" s="43">
        <f t="shared" si="68"/>
        <v>1664.2074986674959</v>
      </c>
      <c r="S89" s="31">
        <f t="shared" si="41"/>
        <v>-1318.1782119274951</v>
      </c>
      <c r="T89" s="32">
        <f t="shared" si="6"/>
        <v>-0.95720188356332292</v>
      </c>
      <c r="U89" s="31">
        <f t="shared" si="38"/>
        <v>-1273.351867894349</v>
      </c>
      <c r="V89" s="32">
        <f t="shared" si="8"/>
        <v>-1</v>
      </c>
      <c r="W89" s="31">
        <f t="shared" si="9"/>
        <v>0</v>
      </c>
      <c r="X89" s="32" t="str">
        <f t="shared" si="10"/>
        <v>-</v>
      </c>
      <c r="Y89" s="31">
        <f t="shared" si="11"/>
        <v>-23.762793639288333</v>
      </c>
      <c r="Z89" s="32">
        <f t="shared" si="12"/>
        <v>-0.89532220196646395</v>
      </c>
      <c r="AA89" s="31">
        <f t="shared" si="37"/>
        <v>-21.06355039385766</v>
      </c>
      <c r="AB89" s="32">
        <f t="shared" si="14"/>
        <v>-0.27276169794375099</v>
      </c>
      <c r="AC89" s="34" t="s">
        <v>33</v>
      </c>
    </row>
    <row r="90" spans="1:29" ht="47.25" x14ac:dyDescent="0.25">
      <c r="A90" s="27" t="s">
        <v>148</v>
      </c>
      <c r="B90" s="28" t="s">
        <v>150</v>
      </c>
      <c r="C90" s="29" t="s">
        <v>151</v>
      </c>
      <c r="D90" s="29">
        <v>391.97883319800002</v>
      </c>
      <c r="E90" s="29">
        <v>546.60896251549775</v>
      </c>
      <c r="F90" s="29">
        <v>343.50847317</v>
      </c>
      <c r="G90" s="29">
        <v>48.470360028000016</v>
      </c>
      <c r="H90" s="43">
        <v>48.470360027999988</v>
      </c>
      <c r="I90" s="43">
        <v>0</v>
      </c>
      <c r="J90" s="43">
        <v>0</v>
      </c>
      <c r="K90" s="43">
        <v>0</v>
      </c>
      <c r="L90" s="43">
        <v>48.470360027999988</v>
      </c>
      <c r="M90" s="43">
        <v>37.432007409999997</v>
      </c>
      <c r="N90" s="43">
        <v>0</v>
      </c>
      <c r="O90" s="43">
        <v>0</v>
      </c>
      <c r="P90" s="43">
        <v>0</v>
      </c>
      <c r="Q90" s="43">
        <v>37.432007409999997</v>
      </c>
      <c r="R90" s="43">
        <f t="shared" ref="R90:R94" si="69">G90-M90</f>
        <v>11.038352618000019</v>
      </c>
      <c r="S90" s="31">
        <f t="shared" si="41"/>
        <v>-11.03835261799999</v>
      </c>
      <c r="T90" s="32">
        <f t="shared" ref="T90:T126" si="70">IF($H90="нд","нд",IF(H90=0,"-",S90/H90))</f>
        <v>-0.22773407524976993</v>
      </c>
      <c r="U90" s="31">
        <f t="shared" si="38"/>
        <v>0</v>
      </c>
      <c r="V90" s="32" t="str">
        <f t="shared" ref="V90:V153" si="71">IF($H90="нд","нд",IF(I90=0,"-",U90/I90))</f>
        <v>-</v>
      </c>
      <c r="W90" s="31">
        <f t="shared" ref="W90:W105" si="72">IF(J90="нд","нд",O90-J90)</f>
        <v>0</v>
      </c>
      <c r="X90" s="32" t="str">
        <f t="shared" ref="X90:X153" si="73">IF($H90="нд","нд",IF(J90=0,"-",W90/J90))</f>
        <v>-</v>
      </c>
      <c r="Y90" s="31">
        <f t="shared" ref="Y90:Y105" si="74">IF(K90="нд","нд",P90-K90)</f>
        <v>0</v>
      </c>
      <c r="Z90" s="32" t="str">
        <f t="shared" ref="Z90:Z153" si="75">IF($H90="нд","нд",IF(K90=0,"-",Y90/K90))</f>
        <v>-</v>
      </c>
      <c r="AA90" s="31">
        <f t="shared" si="37"/>
        <v>-11.03835261799999</v>
      </c>
      <c r="AB90" s="32">
        <f t="shared" ref="AB90:AB153" si="76">IF($H90="нд","нд",IF(L90=0,"-",AA90/L90))</f>
        <v>-0.22773407524976993</v>
      </c>
      <c r="AC90" s="44" t="s">
        <v>383</v>
      </c>
    </row>
    <row r="91" spans="1:29" ht="47.25" x14ac:dyDescent="0.25">
      <c r="A91" s="27" t="s">
        <v>148</v>
      </c>
      <c r="B91" s="28" t="s">
        <v>152</v>
      </c>
      <c r="C91" s="29" t="s">
        <v>153</v>
      </c>
      <c r="D91" s="29">
        <v>138.81658520799999</v>
      </c>
      <c r="E91" s="29">
        <v>224.91464599310672</v>
      </c>
      <c r="F91" s="29">
        <v>115.37188520999999</v>
      </c>
      <c r="G91" s="29">
        <v>23.444699998000004</v>
      </c>
      <c r="H91" s="43">
        <v>23.444699997999997</v>
      </c>
      <c r="I91" s="43">
        <v>0</v>
      </c>
      <c r="J91" s="43">
        <v>0</v>
      </c>
      <c r="K91" s="43">
        <v>0</v>
      </c>
      <c r="L91" s="43">
        <v>23.444699997999997</v>
      </c>
      <c r="M91" s="43">
        <v>18.172060950000002</v>
      </c>
      <c r="N91" s="43">
        <v>0</v>
      </c>
      <c r="O91" s="43">
        <v>0</v>
      </c>
      <c r="P91" s="43">
        <v>0</v>
      </c>
      <c r="Q91" s="43">
        <v>18.172060950000002</v>
      </c>
      <c r="R91" s="43">
        <f t="shared" si="69"/>
        <v>5.272639048000002</v>
      </c>
      <c r="S91" s="31">
        <f t="shared" si="41"/>
        <v>-5.2726390479999949</v>
      </c>
      <c r="T91" s="32">
        <f t="shared" si="70"/>
        <v>-0.22489684442325086</v>
      </c>
      <c r="U91" s="31">
        <f t="shared" si="38"/>
        <v>0</v>
      </c>
      <c r="V91" s="32" t="str">
        <f t="shared" si="71"/>
        <v>-</v>
      </c>
      <c r="W91" s="31">
        <f t="shared" si="72"/>
        <v>0</v>
      </c>
      <c r="X91" s="32" t="str">
        <f t="shared" si="73"/>
        <v>-</v>
      </c>
      <c r="Y91" s="31">
        <f t="shared" si="74"/>
        <v>0</v>
      </c>
      <c r="Z91" s="32" t="str">
        <f t="shared" si="75"/>
        <v>-</v>
      </c>
      <c r="AA91" s="31">
        <f t="shared" si="37"/>
        <v>-5.2726390479999949</v>
      </c>
      <c r="AB91" s="32">
        <f t="shared" si="76"/>
        <v>-0.22489684442325086</v>
      </c>
      <c r="AC91" s="44" t="s">
        <v>384</v>
      </c>
    </row>
    <row r="92" spans="1:29" ht="78.75" x14ac:dyDescent="0.25">
      <c r="A92" s="27" t="s">
        <v>148</v>
      </c>
      <c r="B92" s="28" t="s">
        <v>154</v>
      </c>
      <c r="C92" s="29" t="s">
        <v>155</v>
      </c>
      <c r="D92" s="29">
        <v>127.215125817146</v>
      </c>
      <c r="E92" s="29">
        <v>155.74751605887241</v>
      </c>
      <c r="F92" s="29">
        <v>95.365862719999996</v>
      </c>
      <c r="G92" s="29">
        <v>31.849263097146007</v>
      </c>
      <c r="H92" s="43">
        <v>31.849263097146</v>
      </c>
      <c r="I92" s="43">
        <v>0</v>
      </c>
      <c r="J92" s="43">
        <v>0</v>
      </c>
      <c r="K92" s="43">
        <v>26.541052580955</v>
      </c>
      <c r="L92" s="43">
        <v>5.308210516191</v>
      </c>
      <c r="M92" s="43">
        <v>0</v>
      </c>
      <c r="N92" s="43">
        <v>0</v>
      </c>
      <c r="O92" s="43">
        <v>0</v>
      </c>
      <c r="P92" s="43">
        <v>0</v>
      </c>
      <c r="Q92" s="43">
        <v>0</v>
      </c>
      <c r="R92" s="43">
        <f t="shared" si="69"/>
        <v>31.849263097146007</v>
      </c>
      <c r="S92" s="31">
        <f t="shared" si="41"/>
        <v>-31.849263097146</v>
      </c>
      <c r="T92" s="32">
        <f t="shared" si="70"/>
        <v>-1</v>
      </c>
      <c r="U92" s="31">
        <f t="shared" si="38"/>
        <v>0</v>
      </c>
      <c r="V92" s="32" t="str">
        <f t="shared" si="71"/>
        <v>-</v>
      </c>
      <c r="W92" s="31">
        <f t="shared" si="72"/>
        <v>0</v>
      </c>
      <c r="X92" s="32" t="str">
        <f t="shared" si="73"/>
        <v>-</v>
      </c>
      <c r="Y92" s="31">
        <f t="shared" si="74"/>
        <v>-26.541052580955</v>
      </c>
      <c r="Z92" s="32">
        <f t="shared" si="75"/>
        <v>-1</v>
      </c>
      <c r="AA92" s="31">
        <f t="shared" si="37"/>
        <v>-5.308210516191</v>
      </c>
      <c r="AB92" s="32">
        <f t="shared" si="76"/>
        <v>-1</v>
      </c>
      <c r="AC92" s="44" t="s">
        <v>385</v>
      </c>
    </row>
    <row r="93" spans="1:29" ht="236.25" x14ac:dyDescent="0.25">
      <c r="A93" s="27" t="s">
        <v>148</v>
      </c>
      <c r="B93" s="28" t="s">
        <v>156</v>
      </c>
      <c r="C93" s="29" t="s">
        <v>157</v>
      </c>
      <c r="D93" s="29">
        <v>1034.2081676808</v>
      </c>
      <c r="E93" s="29">
        <v>1228.7435677048372</v>
      </c>
      <c r="F93" s="29">
        <v>745.98198776999993</v>
      </c>
      <c r="G93" s="29">
        <v>288.22617991080006</v>
      </c>
      <c r="H93" s="43">
        <v>288.2261799108</v>
      </c>
      <c r="I93" s="43">
        <v>288.2261799108</v>
      </c>
      <c r="J93" s="43">
        <v>0</v>
      </c>
      <c r="K93" s="43">
        <v>0</v>
      </c>
      <c r="L93" s="43">
        <v>0</v>
      </c>
      <c r="M93" s="43">
        <v>1.7011113600000001</v>
      </c>
      <c r="N93" s="43">
        <v>0</v>
      </c>
      <c r="O93" s="43">
        <v>0</v>
      </c>
      <c r="P93" s="43">
        <v>1.4175928000000002</v>
      </c>
      <c r="Q93" s="43">
        <v>0.28351855999999986</v>
      </c>
      <c r="R93" s="43">
        <f t="shared" si="69"/>
        <v>286.52506855080003</v>
      </c>
      <c r="S93" s="31">
        <f t="shared" si="41"/>
        <v>-286.52506855079997</v>
      </c>
      <c r="T93" s="32">
        <f t="shared" si="70"/>
        <v>-0.99409799845202651</v>
      </c>
      <c r="U93" s="31">
        <f t="shared" si="38"/>
        <v>-288.2261799108</v>
      </c>
      <c r="V93" s="32">
        <f t="shared" si="71"/>
        <v>-1</v>
      </c>
      <c r="W93" s="31">
        <f t="shared" si="72"/>
        <v>0</v>
      </c>
      <c r="X93" s="32" t="str">
        <f t="shared" si="73"/>
        <v>-</v>
      </c>
      <c r="Y93" s="31">
        <f t="shared" si="74"/>
        <v>1.4175928000000002</v>
      </c>
      <c r="Z93" s="32" t="str">
        <f t="shared" si="75"/>
        <v>-</v>
      </c>
      <c r="AA93" s="31">
        <f t="shared" si="37"/>
        <v>0.28351855999999986</v>
      </c>
      <c r="AB93" s="32" t="str">
        <f t="shared" si="76"/>
        <v>-</v>
      </c>
      <c r="AC93" s="44" t="s">
        <v>386</v>
      </c>
    </row>
    <row r="94" spans="1:29" ht="236.25" x14ac:dyDescent="0.25">
      <c r="A94" s="27" t="s">
        <v>148</v>
      </c>
      <c r="B94" s="28" t="s">
        <v>158</v>
      </c>
      <c r="C94" s="29" t="s">
        <v>159</v>
      </c>
      <c r="D94" s="29">
        <v>1339.0649787195496</v>
      </c>
      <c r="E94" s="29">
        <v>1454.1607582418176</v>
      </c>
      <c r="F94" s="29">
        <v>7.9100039959999995</v>
      </c>
      <c r="G94" s="29">
        <v>1331.1549747235497</v>
      </c>
      <c r="H94" s="43">
        <v>985.12568798354903</v>
      </c>
      <c r="I94" s="43">
        <v>985.12568798354903</v>
      </c>
      <c r="J94" s="43">
        <v>0</v>
      </c>
      <c r="K94" s="43">
        <v>0</v>
      </c>
      <c r="L94" s="43">
        <v>0</v>
      </c>
      <c r="M94" s="43">
        <v>1.6327993700000001</v>
      </c>
      <c r="N94" s="43">
        <v>0</v>
      </c>
      <c r="O94" s="43">
        <v>0</v>
      </c>
      <c r="P94" s="43">
        <v>1.3606661416666668</v>
      </c>
      <c r="Q94" s="43">
        <v>0.27213322833333331</v>
      </c>
      <c r="R94" s="43">
        <f t="shared" si="69"/>
        <v>1329.5221753535498</v>
      </c>
      <c r="S94" s="31">
        <f t="shared" si="41"/>
        <v>-983.49288861354898</v>
      </c>
      <c r="T94" s="32">
        <f t="shared" si="70"/>
        <v>-0.99834254715929471</v>
      </c>
      <c r="U94" s="31">
        <f t="shared" si="38"/>
        <v>-985.12568798354903</v>
      </c>
      <c r="V94" s="32">
        <f t="shared" si="71"/>
        <v>-1</v>
      </c>
      <c r="W94" s="31">
        <f t="shared" si="72"/>
        <v>0</v>
      </c>
      <c r="X94" s="32" t="str">
        <f t="shared" si="73"/>
        <v>-</v>
      </c>
      <c r="Y94" s="31">
        <f t="shared" si="74"/>
        <v>1.3606661416666668</v>
      </c>
      <c r="Z94" s="32" t="str">
        <f t="shared" si="75"/>
        <v>-</v>
      </c>
      <c r="AA94" s="31">
        <f t="shared" si="37"/>
        <v>0.27213322833333331</v>
      </c>
      <c r="AB94" s="32" t="str">
        <f t="shared" si="76"/>
        <v>-</v>
      </c>
      <c r="AC94" s="44" t="s">
        <v>386</v>
      </c>
    </row>
    <row r="95" spans="1:29" ht="47.25" x14ac:dyDescent="0.25">
      <c r="A95" s="27" t="s">
        <v>160</v>
      </c>
      <c r="B95" s="28" t="s">
        <v>161</v>
      </c>
      <c r="C95" s="29" t="s">
        <v>32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3">
        <v>0</v>
      </c>
      <c r="T95" s="32" t="str">
        <f t="shared" si="70"/>
        <v>-</v>
      </c>
      <c r="U95" s="31">
        <f t="shared" si="38"/>
        <v>0</v>
      </c>
      <c r="V95" s="32" t="str">
        <f t="shared" si="71"/>
        <v>-</v>
      </c>
      <c r="W95" s="31">
        <f t="shared" si="72"/>
        <v>0</v>
      </c>
      <c r="X95" s="32" t="str">
        <f t="shared" si="73"/>
        <v>-</v>
      </c>
      <c r="Y95" s="31">
        <f t="shared" si="74"/>
        <v>0</v>
      </c>
      <c r="Z95" s="32" t="str">
        <f t="shared" si="75"/>
        <v>-</v>
      </c>
      <c r="AA95" s="31">
        <f t="shared" si="37"/>
        <v>0</v>
      </c>
      <c r="AB95" s="32" t="str">
        <f t="shared" si="76"/>
        <v>-</v>
      </c>
      <c r="AC95" s="34" t="s">
        <v>33</v>
      </c>
    </row>
    <row r="96" spans="1:29" ht="31.5" x14ac:dyDescent="0.25">
      <c r="A96" s="35" t="s">
        <v>162</v>
      </c>
      <c r="B96" s="36" t="s">
        <v>163</v>
      </c>
      <c r="C96" s="37" t="s">
        <v>32</v>
      </c>
      <c r="D96" s="45">
        <f t="shared" ref="D96:R96" si="77">D97+D104</f>
        <v>1453.7151389346534</v>
      </c>
      <c r="E96" s="45">
        <f t="shared" si="77"/>
        <v>2583.4942963993708</v>
      </c>
      <c r="F96" s="45">
        <f t="shared" si="77"/>
        <v>517.75786074999996</v>
      </c>
      <c r="G96" s="45">
        <f t="shared" si="77"/>
        <v>935.95727818465355</v>
      </c>
      <c r="H96" s="45">
        <f t="shared" si="77"/>
        <v>535.29075485462465</v>
      </c>
      <c r="I96" s="45">
        <f t="shared" si="77"/>
        <v>291.90295500000002</v>
      </c>
      <c r="J96" s="45">
        <f t="shared" si="77"/>
        <v>0</v>
      </c>
      <c r="K96" s="45">
        <f t="shared" si="77"/>
        <v>88.765529340906369</v>
      </c>
      <c r="L96" s="45">
        <f t="shared" si="77"/>
        <v>154.62227051371829</v>
      </c>
      <c r="M96" s="45">
        <f t="shared" si="77"/>
        <v>245.37056977000003</v>
      </c>
      <c r="N96" s="45">
        <f t="shared" si="77"/>
        <v>0</v>
      </c>
      <c r="O96" s="45">
        <f t="shared" si="77"/>
        <v>0</v>
      </c>
      <c r="P96" s="45">
        <f t="shared" si="77"/>
        <v>90.417837603719178</v>
      </c>
      <c r="Q96" s="45">
        <f t="shared" si="77"/>
        <v>154.95273216628084</v>
      </c>
      <c r="R96" s="45">
        <f t="shared" si="77"/>
        <v>690.58670841465346</v>
      </c>
      <c r="S96" s="39">
        <f t="shared" si="41"/>
        <v>-289.92018508462462</v>
      </c>
      <c r="T96" s="40">
        <f t="shared" si="70"/>
        <v>-0.54161253945691945</v>
      </c>
      <c r="U96" s="39">
        <f t="shared" si="38"/>
        <v>-291.90295500000002</v>
      </c>
      <c r="V96" s="32">
        <f t="shared" si="71"/>
        <v>-1</v>
      </c>
      <c r="W96" s="39">
        <f t="shared" si="72"/>
        <v>0</v>
      </c>
      <c r="X96" s="32" t="str">
        <f t="shared" si="73"/>
        <v>-</v>
      </c>
      <c r="Y96" s="39">
        <f t="shared" si="74"/>
        <v>1.6523082628128094</v>
      </c>
      <c r="Z96" s="32">
        <f t="shared" si="75"/>
        <v>1.8614300788621176E-2</v>
      </c>
      <c r="AA96" s="39">
        <f t="shared" si="37"/>
        <v>0.33046165256254767</v>
      </c>
      <c r="AB96" s="32">
        <f t="shared" si="76"/>
        <v>2.1372189883424888E-3</v>
      </c>
      <c r="AC96" s="41" t="s">
        <v>33</v>
      </c>
    </row>
    <row r="97" spans="1:29" x14ac:dyDescent="0.25">
      <c r="A97" s="27" t="s">
        <v>164</v>
      </c>
      <c r="B97" s="28" t="s">
        <v>165</v>
      </c>
      <c r="C97" s="29" t="s">
        <v>32</v>
      </c>
      <c r="D97" s="43">
        <f>SUM(D98:D103)</f>
        <v>1453.7151389346534</v>
      </c>
      <c r="E97" s="43">
        <f t="shared" ref="E97:R97" si="78">SUM(E98:E103)</f>
        <v>2583.4942963993708</v>
      </c>
      <c r="F97" s="43">
        <f t="shared" si="78"/>
        <v>517.75786074999996</v>
      </c>
      <c r="G97" s="43">
        <f t="shared" si="78"/>
        <v>935.95727818465355</v>
      </c>
      <c r="H97" s="43">
        <f t="shared" si="78"/>
        <v>535.29075485462465</v>
      </c>
      <c r="I97" s="43">
        <f t="shared" si="78"/>
        <v>291.90295500000002</v>
      </c>
      <c r="J97" s="43">
        <f t="shared" si="78"/>
        <v>0</v>
      </c>
      <c r="K97" s="43">
        <f t="shared" si="78"/>
        <v>88.765529340906369</v>
      </c>
      <c r="L97" s="43">
        <f t="shared" si="78"/>
        <v>154.62227051371829</v>
      </c>
      <c r="M97" s="43">
        <f t="shared" si="78"/>
        <v>245.37056977000003</v>
      </c>
      <c r="N97" s="43">
        <f t="shared" si="78"/>
        <v>0</v>
      </c>
      <c r="O97" s="43">
        <f t="shared" si="78"/>
        <v>0</v>
      </c>
      <c r="P97" s="43">
        <f t="shared" si="78"/>
        <v>90.417837603719178</v>
      </c>
      <c r="Q97" s="43">
        <f t="shared" si="78"/>
        <v>154.95273216628084</v>
      </c>
      <c r="R97" s="43">
        <f t="shared" si="78"/>
        <v>690.58670841465346</v>
      </c>
      <c r="S97" s="31">
        <f t="shared" si="41"/>
        <v>-289.92018508462462</v>
      </c>
      <c r="T97" s="32">
        <f t="shared" si="70"/>
        <v>-0.54161253945691945</v>
      </c>
      <c r="U97" s="31">
        <f t="shared" si="38"/>
        <v>-291.90295500000002</v>
      </c>
      <c r="V97" s="32">
        <f t="shared" si="71"/>
        <v>-1</v>
      </c>
      <c r="W97" s="31">
        <f t="shared" si="72"/>
        <v>0</v>
      </c>
      <c r="X97" s="32" t="str">
        <f t="shared" si="73"/>
        <v>-</v>
      </c>
      <c r="Y97" s="31">
        <f t="shared" si="74"/>
        <v>1.6523082628128094</v>
      </c>
      <c r="Z97" s="32">
        <f t="shared" si="75"/>
        <v>1.8614300788621176E-2</v>
      </c>
      <c r="AA97" s="31">
        <f t="shared" si="37"/>
        <v>0.33046165256254767</v>
      </c>
      <c r="AB97" s="32">
        <f t="shared" si="76"/>
        <v>2.1372189883424888E-3</v>
      </c>
      <c r="AC97" s="34" t="s">
        <v>33</v>
      </c>
    </row>
    <row r="98" spans="1:29" ht="47.25" x14ac:dyDescent="0.25">
      <c r="A98" s="27" t="s">
        <v>164</v>
      </c>
      <c r="B98" s="28" t="s">
        <v>166</v>
      </c>
      <c r="C98" s="29" t="s">
        <v>167</v>
      </c>
      <c r="D98" s="29">
        <v>637.42239562999998</v>
      </c>
      <c r="E98" s="29">
        <v>1319.6453246042865</v>
      </c>
      <c r="F98" s="29">
        <v>494.83847098000001</v>
      </c>
      <c r="G98" s="29">
        <v>142.58392464999997</v>
      </c>
      <c r="H98" s="43">
        <v>142.58392465</v>
      </c>
      <c r="I98" s="43">
        <v>0</v>
      </c>
      <c r="J98" s="43">
        <v>0</v>
      </c>
      <c r="K98" s="43">
        <v>4.7623000037191572</v>
      </c>
      <c r="L98" s="43">
        <v>137.82162464628084</v>
      </c>
      <c r="M98" s="43">
        <v>137.49084657</v>
      </c>
      <c r="N98" s="43">
        <v>0</v>
      </c>
      <c r="O98" s="43">
        <v>0</v>
      </c>
      <c r="P98" s="43">
        <v>0.51806827038583747</v>
      </c>
      <c r="Q98" s="43">
        <v>136.97277829961416</v>
      </c>
      <c r="R98" s="43">
        <f t="shared" ref="R98:R103" si="79">G98-M98</f>
        <v>5.0930780799999695</v>
      </c>
      <c r="S98" s="31">
        <f>IF(H98="нд","нд",M98-H98)</f>
        <v>-5.093078079999998</v>
      </c>
      <c r="T98" s="32">
        <f t="shared" si="70"/>
        <v>-3.5719861776157089E-2</v>
      </c>
      <c r="U98" s="31">
        <f>IF(I98="нд","нд",N98-I98)</f>
        <v>0</v>
      </c>
      <c r="V98" s="32" t="str">
        <f t="shared" si="71"/>
        <v>-</v>
      </c>
      <c r="W98" s="31">
        <f>IF(J98="нд","нд",O98-J98)</f>
        <v>0</v>
      </c>
      <c r="X98" s="32" t="str">
        <f t="shared" si="73"/>
        <v>-</v>
      </c>
      <c r="Y98" s="31">
        <f>IF(K98="нд","нд",P98-K98)</f>
        <v>-4.2442317333333195</v>
      </c>
      <c r="Z98" s="32">
        <f t="shared" si="75"/>
        <v>-0.89121469248446172</v>
      </c>
      <c r="AA98" s="31">
        <f>IF(L98="нд","нд",Q98-L98)</f>
        <v>-0.8488463466666758</v>
      </c>
      <c r="AB98" s="32">
        <f t="shared" si="76"/>
        <v>-6.1590214804479321E-3</v>
      </c>
      <c r="AC98" s="47" t="s">
        <v>33</v>
      </c>
    </row>
    <row r="99" spans="1:29" ht="236.25" x14ac:dyDescent="0.25">
      <c r="A99" s="27" t="s">
        <v>164</v>
      </c>
      <c r="B99" s="28" t="s">
        <v>168</v>
      </c>
      <c r="C99" s="29" t="s">
        <v>169</v>
      </c>
      <c r="D99" s="29">
        <v>574.56026225317419</v>
      </c>
      <c r="E99" s="29">
        <v>815.3773415883071</v>
      </c>
      <c r="F99" s="29">
        <v>17.409996</v>
      </c>
      <c r="G99" s="29">
        <v>557.15026625317421</v>
      </c>
      <c r="H99" s="43">
        <v>291.90295500000002</v>
      </c>
      <c r="I99" s="43">
        <v>291.90295500000002</v>
      </c>
      <c r="J99" s="43">
        <v>0</v>
      </c>
      <c r="K99" s="43">
        <v>0</v>
      </c>
      <c r="L99" s="43">
        <v>0</v>
      </c>
      <c r="M99" s="43">
        <v>0.36965140000000002</v>
      </c>
      <c r="N99" s="43">
        <v>0</v>
      </c>
      <c r="O99" s="43">
        <v>0</v>
      </c>
      <c r="P99" s="43">
        <v>0.30804283333333338</v>
      </c>
      <c r="Q99" s="43">
        <v>6.1608566666666642E-2</v>
      </c>
      <c r="R99" s="43">
        <f t="shared" si="79"/>
        <v>556.78061485317426</v>
      </c>
      <c r="S99" s="31">
        <f>IF(H99="нд","нд",M99-H99)</f>
        <v>-291.53330360000001</v>
      </c>
      <c r="T99" s="32">
        <f t="shared" si="70"/>
        <v>-0.99873364968162104</v>
      </c>
      <c r="U99" s="31">
        <f>IF(I99="нд","нд",N99-I99)</f>
        <v>-291.90295500000002</v>
      </c>
      <c r="V99" s="32">
        <f t="shared" si="71"/>
        <v>-1</v>
      </c>
      <c r="W99" s="31">
        <f>IF(J99="нд","нд",O99-J99)</f>
        <v>0</v>
      </c>
      <c r="X99" s="32" t="str">
        <f t="shared" si="73"/>
        <v>-</v>
      </c>
      <c r="Y99" s="31">
        <f>IF(K99="нд","нд",P99-K99)</f>
        <v>0.30804283333333338</v>
      </c>
      <c r="Z99" s="32" t="str">
        <f t="shared" si="75"/>
        <v>-</v>
      </c>
      <c r="AA99" s="31">
        <f>IF(L99="нд","нд",Q99-L99)</f>
        <v>6.1608566666666642E-2</v>
      </c>
      <c r="AB99" s="32" t="str">
        <f t="shared" si="76"/>
        <v>-</v>
      </c>
      <c r="AC99" s="44" t="s">
        <v>386</v>
      </c>
    </row>
    <row r="100" spans="1:29" ht="63" x14ac:dyDescent="0.25">
      <c r="A100" s="27" t="s">
        <v>164</v>
      </c>
      <c r="B100" s="36" t="s">
        <v>170</v>
      </c>
      <c r="C100" s="37" t="s">
        <v>171</v>
      </c>
      <c r="D100" s="29">
        <v>78.281909324362118</v>
      </c>
      <c r="E100" s="29">
        <v>134.83868503225295</v>
      </c>
      <c r="F100" s="29">
        <v>0</v>
      </c>
      <c r="G100" s="29">
        <v>78.281909324362118</v>
      </c>
      <c r="H100" s="43">
        <v>3.72032440484581</v>
      </c>
      <c r="I100" s="43">
        <v>0</v>
      </c>
      <c r="J100" s="43">
        <v>0</v>
      </c>
      <c r="K100" s="43">
        <v>3.1002703373715086</v>
      </c>
      <c r="L100" s="43">
        <v>0.62005406747430136</v>
      </c>
      <c r="M100" s="43">
        <v>6.8499600000000003</v>
      </c>
      <c r="N100" s="43">
        <v>0</v>
      </c>
      <c r="O100" s="43">
        <v>0</v>
      </c>
      <c r="P100" s="43">
        <v>5.7083000000000004</v>
      </c>
      <c r="Q100" s="43">
        <v>1.1416599999999999</v>
      </c>
      <c r="R100" s="43">
        <f t="shared" si="79"/>
        <v>71.431949324362122</v>
      </c>
      <c r="S100" s="31">
        <f t="shared" ref="S100:S104" si="80">IF(H100="нд","нд",M100-H100)</f>
        <v>3.1296355951541903</v>
      </c>
      <c r="T100" s="32">
        <f t="shared" si="70"/>
        <v>0.84122653150294269</v>
      </c>
      <c r="U100" s="31">
        <f t="shared" ref="U100:U104" si="81">IF(I100="нд","нд",N100-I100)</f>
        <v>0</v>
      </c>
      <c r="V100" s="32" t="str">
        <f t="shared" si="71"/>
        <v>-</v>
      </c>
      <c r="W100" s="31">
        <f t="shared" ref="W100:W104" si="82">IF(J100="нд","нд",O100-J100)</f>
        <v>0</v>
      </c>
      <c r="X100" s="32" t="str">
        <f t="shared" si="73"/>
        <v>-</v>
      </c>
      <c r="Y100" s="31">
        <f t="shared" ref="Y100:Y104" si="83">IF(K100="нд","нд",P100-K100)</f>
        <v>2.6080296626284918</v>
      </c>
      <c r="Z100" s="32">
        <f t="shared" si="75"/>
        <v>0.84122653150294258</v>
      </c>
      <c r="AA100" s="31">
        <f t="shared" ref="AA100:AA104" si="84">IF(L100="нд","нд",Q100-L100)</f>
        <v>0.52160593252569853</v>
      </c>
      <c r="AB100" s="32">
        <f t="shared" si="76"/>
        <v>0.84122653150294335</v>
      </c>
      <c r="AC100" s="44" t="s">
        <v>387</v>
      </c>
    </row>
    <row r="101" spans="1:29" ht="47.25" x14ac:dyDescent="0.25">
      <c r="A101" s="27" t="s">
        <v>164</v>
      </c>
      <c r="B101" s="36" t="s">
        <v>172</v>
      </c>
      <c r="C101" s="37" t="s">
        <v>173</v>
      </c>
      <c r="D101" s="29">
        <v>43.332439488019702</v>
      </c>
      <c r="E101" s="29">
        <v>106.87461933658209</v>
      </c>
      <c r="F101" s="29">
        <v>2.6658357100000001</v>
      </c>
      <c r="G101" s="29">
        <v>40.666603778019699</v>
      </c>
      <c r="H101" s="43">
        <v>40.666603778019706</v>
      </c>
      <c r="I101" s="43">
        <v>0</v>
      </c>
      <c r="J101" s="43">
        <v>0</v>
      </c>
      <c r="K101" s="43">
        <v>33.888836481683086</v>
      </c>
      <c r="L101" s="43">
        <v>6.7777672963366165</v>
      </c>
      <c r="M101" s="43">
        <v>32.435381409999998</v>
      </c>
      <c r="N101" s="43">
        <v>0</v>
      </c>
      <c r="O101" s="43">
        <v>0</v>
      </c>
      <c r="P101" s="43">
        <v>27.029484508333333</v>
      </c>
      <c r="Q101" s="43">
        <v>5.4058969016666669</v>
      </c>
      <c r="R101" s="43">
        <f t="shared" si="79"/>
        <v>8.2312223680197008</v>
      </c>
      <c r="S101" s="31">
        <f t="shared" si="80"/>
        <v>-8.2312223680197079</v>
      </c>
      <c r="T101" s="32">
        <f t="shared" si="70"/>
        <v>-0.20240742042168475</v>
      </c>
      <c r="U101" s="31">
        <f t="shared" si="81"/>
        <v>0</v>
      </c>
      <c r="V101" s="32" t="str">
        <f t="shared" si="71"/>
        <v>-</v>
      </c>
      <c r="W101" s="31">
        <f t="shared" si="82"/>
        <v>0</v>
      </c>
      <c r="X101" s="32" t="str">
        <f t="shared" si="73"/>
        <v>-</v>
      </c>
      <c r="Y101" s="31">
        <f t="shared" si="83"/>
        <v>-6.859351973349753</v>
      </c>
      <c r="Z101" s="32">
        <f t="shared" si="75"/>
        <v>-0.20240742042168466</v>
      </c>
      <c r="AA101" s="31">
        <f t="shared" si="84"/>
        <v>-1.3718703946699495</v>
      </c>
      <c r="AB101" s="32">
        <f t="shared" si="76"/>
        <v>-0.20240742042168453</v>
      </c>
      <c r="AC101" s="44" t="s">
        <v>388</v>
      </c>
    </row>
    <row r="102" spans="1:29" ht="110.25" x14ac:dyDescent="0.25">
      <c r="A102" s="27" t="s">
        <v>164</v>
      </c>
      <c r="B102" s="36" t="s">
        <v>174</v>
      </c>
      <c r="C102" s="37" t="s">
        <v>175</v>
      </c>
      <c r="D102" s="29">
        <v>84.670480915923946</v>
      </c>
      <c r="E102" s="29">
        <v>114.70222375336158</v>
      </c>
      <c r="F102" s="29">
        <v>2.8435580599999999</v>
      </c>
      <c r="G102" s="29">
        <v>81.826922855923939</v>
      </c>
      <c r="H102" s="43">
        <v>56.416947021759142</v>
      </c>
      <c r="I102" s="43">
        <v>0</v>
      </c>
      <c r="J102" s="43">
        <v>0</v>
      </c>
      <c r="K102" s="43">
        <v>47.014122518132616</v>
      </c>
      <c r="L102" s="43">
        <v>9.4028245036265243</v>
      </c>
      <c r="M102" s="43">
        <v>65.941292830000009</v>
      </c>
      <c r="N102" s="43">
        <v>0</v>
      </c>
      <c r="O102" s="43">
        <v>0</v>
      </c>
      <c r="P102" s="43">
        <v>54.951077358333336</v>
      </c>
      <c r="Q102" s="43">
        <v>10.990215471666666</v>
      </c>
      <c r="R102" s="43">
        <f t="shared" si="79"/>
        <v>15.88563002592393</v>
      </c>
      <c r="S102" s="31">
        <f t="shared" si="80"/>
        <v>9.5243458082408665</v>
      </c>
      <c r="T102" s="32">
        <f t="shared" si="70"/>
        <v>0.16882065249946038</v>
      </c>
      <c r="U102" s="31">
        <f t="shared" si="81"/>
        <v>0</v>
      </c>
      <c r="V102" s="32" t="str">
        <f t="shared" si="71"/>
        <v>-</v>
      </c>
      <c r="W102" s="31">
        <f t="shared" si="82"/>
        <v>0</v>
      </c>
      <c r="X102" s="32" t="str">
        <f t="shared" si="73"/>
        <v>-</v>
      </c>
      <c r="Y102" s="31">
        <f t="shared" si="83"/>
        <v>7.9369548402007197</v>
      </c>
      <c r="Z102" s="32">
        <f t="shared" si="75"/>
        <v>0.16882065249946035</v>
      </c>
      <c r="AA102" s="31">
        <f t="shared" si="84"/>
        <v>1.5873909680401415</v>
      </c>
      <c r="AB102" s="32">
        <f t="shared" si="76"/>
        <v>0.16882065249946004</v>
      </c>
      <c r="AC102" s="44" t="s">
        <v>389</v>
      </c>
    </row>
    <row r="103" spans="1:29" ht="47.25" x14ac:dyDescent="0.25">
      <c r="A103" s="27" t="s">
        <v>164</v>
      </c>
      <c r="B103" s="36" t="s">
        <v>176</v>
      </c>
      <c r="C103" s="37" t="s">
        <v>177</v>
      </c>
      <c r="D103" s="29">
        <v>35.447651323173503</v>
      </c>
      <c r="E103" s="29">
        <v>92.056102084580871</v>
      </c>
      <c r="F103" s="29">
        <v>0</v>
      </c>
      <c r="G103" s="29">
        <v>35.447651323173503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2.2834375599999999</v>
      </c>
      <c r="N103" s="43">
        <v>0</v>
      </c>
      <c r="O103" s="43">
        <v>0</v>
      </c>
      <c r="P103" s="43">
        <v>1.9028646333333332</v>
      </c>
      <c r="Q103" s="43">
        <v>0.38057292666666664</v>
      </c>
      <c r="R103" s="43">
        <f t="shared" si="79"/>
        <v>33.1642137631735</v>
      </c>
      <c r="S103" s="31">
        <f t="shared" si="80"/>
        <v>2.2834375599999999</v>
      </c>
      <c r="T103" s="32" t="str">
        <f t="shared" si="70"/>
        <v>-</v>
      </c>
      <c r="U103" s="31">
        <f t="shared" si="81"/>
        <v>0</v>
      </c>
      <c r="V103" s="32" t="str">
        <f t="shared" si="71"/>
        <v>-</v>
      </c>
      <c r="W103" s="31">
        <f t="shared" si="82"/>
        <v>0</v>
      </c>
      <c r="X103" s="32" t="str">
        <f t="shared" si="73"/>
        <v>-</v>
      </c>
      <c r="Y103" s="31">
        <f t="shared" si="83"/>
        <v>1.9028646333333332</v>
      </c>
      <c r="Z103" s="32" t="str">
        <f t="shared" si="75"/>
        <v>-</v>
      </c>
      <c r="AA103" s="31">
        <f t="shared" si="84"/>
        <v>0.38057292666666664</v>
      </c>
      <c r="AB103" s="32" t="str">
        <f t="shared" si="76"/>
        <v>-</v>
      </c>
      <c r="AC103" s="44" t="s">
        <v>390</v>
      </c>
    </row>
    <row r="104" spans="1:29" ht="31.5" x14ac:dyDescent="0.25">
      <c r="A104" s="35" t="s">
        <v>178</v>
      </c>
      <c r="B104" s="36" t="s">
        <v>179</v>
      </c>
      <c r="C104" s="37" t="s">
        <v>32</v>
      </c>
      <c r="D104" s="45">
        <v>0</v>
      </c>
      <c r="E104" s="45">
        <v>0</v>
      </c>
      <c r="F104" s="45">
        <v>0</v>
      </c>
      <c r="G104" s="45">
        <v>0</v>
      </c>
      <c r="H104" s="45">
        <v>0</v>
      </c>
      <c r="I104" s="45">
        <v>0</v>
      </c>
      <c r="J104" s="45">
        <v>0</v>
      </c>
      <c r="K104" s="45">
        <v>0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0</v>
      </c>
      <c r="R104" s="45">
        <v>0</v>
      </c>
      <c r="S104" s="31">
        <f t="shared" si="80"/>
        <v>0</v>
      </c>
      <c r="T104" s="32" t="str">
        <f t="shared" si="70"/>
        <v>-</v>
      </c>
      <c r="U104" s="31">
        <f t="shared" si="81"/>
        <v>0</v>
      </c>
      <c r="V104" s="32" t="str">
        <f t="shared" si="71"/>
        <v>-</v>
      </c>
      <c r="W104" s="31">
        <f t="shared" si="82"/>
        <v>0</v>
      </c>
      <c r="X104" s="32" t="str">
        <f t="shared" si="73"/>
        <v>-</v>
      </c>
      <c r="Y104" s="31">
        <f t="shared" si="83"/>
        <v>0</v>
      </c>
      <c r="Z104" s="32" t="str">
        <f t="shared" si="75"/>
        <v>-</v>
      </c>
      <c r="AA104" s="31">
        <f t="shared" si="84"/>
        <v>0</v>
      </c>
      <c r="AB104" s="32" t="str">
        <f t="shared" si="76"/>
        <v>-</v>
      </c>
      <c r="AC104" s="41" t="s">
        <v>33</v>
      </c>
    </row>
    <row r="105" spans="1:29" ht="31.5" x14ac:dyDescent="0.25">
      <c r="A105" s="27" t="s">
        <v>180</v>
      </c>
      <c r="B105" s="28" t="s">
        <v>181</v>
      </c>
      <c r="C105" s="29" t="s">
        <v>32</v>
      </c>
      <c r="D105" s="43">
        <f t="shared" ref="D105:R105" si="85">SUM(D106:D108)</f>
        <v>3803.8136350739974</v>
      </c>
      <c r="E105" s="43">
        <f t="shared" si="85"/>
        <v>7373.0452487409102</v>
      </c>
      <c r="F105" s="43">
        <f t="shared" si="85"/>
        <v>332.78494950743243</v>
      </c>
      <c r="G105" s="43">
        <f t="shared" si="85"/>
        <v>3471.0286855665654</v>
      </c>
      <c r="H105" s="43">
        <f t="shared" si="85"/>
        <v>782.91584517896899</v>
      </c>
      <c r="I105" s="43">
        <f t="shared" si="85"/>
        <v>0</v>
      </c>
      <c r="J105" s="43">
        <f t="shared" si="85"/>
        <v>0</v>
      </c>
      <c r="K105" s="43">
        <f t="shared" si="85"/>
        <v>0</v>
      </c>
      <c r="L105" s="43">
        <f t="shared" si="85"/>
        <v>782.91584517896899</v>
      </c>
      <c r="M105" s="43">
        <f t="shared" si="85"/>
        <v>591.63657966999995</v>
      </c>
      <c r="N105" s="43">
        <f t="shared" si="85"/>
        <v>0</v>
      </c>
      <c r="O105" s="43">
        <f t="shared" si="85"/>
        <v>0</v>
      </c>
      <c r="P105" s="43">
        <f t="shared" si="85"/>
        <v>0</v>
      </c>
      <c r="Q105" s="43">
        <f t="shared" si="85"/>
        <v>591.63657966999995</v>
      </c>
      <c r="R105" s="43">
        <f t="shared" si="85"/>
        <v>2879.3921058965652</v>
      </c>
      <c r="S105" s="31">
        <f t="shared" si="41"/>
        <v>-191.27926550896905</v>
      </c>
      <c r="T105" s="32">
        <f t="shared" si="70"/>
        <v>-0.2443165082005001</v>
      </c>
      <c r="U105" s="31">
        <f t="shared" si="38"/>
        <v>0</v>
      </c>
      <c r="V105" s="32" t="str">
        <f t="shared" si="71"/>
        <v>-</v>
      </c>
      <c r="W105" s="31">
        <f t="shared" si="72"/>
        <v>0</v>
      </c>
      <c r="X105" s="32" t="str">
        <f t="shared" si="73"/>
        <v>-</v>
      </c>
      <c r="Y105" s="31">
        <f t="shared" si="74"/>
        <v>0</v>
      </c>
      <c r="Z105" s="32" t="str">
        <f t="shared" si="75"/>
        <v>-</v>
      </c>
      <c r="AA105" s="31">
        <f t="shared" si="37"/>
        <v>-191.27926550896905</v>
      </c>
      <c r="AB105" s="32">
        <f t="shared" si="76"/>
        <v>-0.2443165082005001</v>
      </c>
      <c r="AC105" s="34" t="s">
        <v>33</v>
      </c>
    </row>
    <row r="106" spans="1:29" ht="63" x14ac:dyDescent="0.25">
      <c r="A106" s="27" t="s">
        <v>180</v>
      </c>
      <c r="B106" s="28" t="s">
        <v>182</v>
      </c>
      <c r="C106" s="29" t="s">
        <v>183</v>
      </c>
      <c r="D106" s="29">
        <v>2776.3130724672974</v>
      </c>
      <c r="E106" s="29">
        <v>4994.112364067938</v>
      </c>
      <c r="F106" s="29">
        <v>46.804773978479297</v>
      </c>
      <c r="G106" s="29">
        <v>2729.5082984888181</v>
      </c>
      <c r="H106" s="43">
        <v>224.89196767265199</v>
      </c>
      <c r="I106" s="43">
        <v>0</v>
      </c>
      <c r="J106" s="43">
        <v>0</v>
      </c>
      <c r="K106" s="43">
        <v>0</v>
      </c>
      <c r="L106" s="43">
        <v>224.89196767265199</v>
      </c>
      <c r="M106" s="43">
        <v>184.13438029999998</v>
      </c>
      <c r="N106" s="43">
        <v>0</v>
      </c>
      <c r="O106" s="43">
        <v>0</v>
      </c>
      <c r="P106" s="43">
        <v>0</v>
      </c>
      <c r="Q106" s="43">
        <v>184.13438029999998</v>
      </c>
      <c r="R106" s="43">
        <f t="shared" ref="R106:R108" si="86">G106-M106</f>
        <v>2545.3739181888182</v>
      </c>
      <c r="S106" s="31">
        <f>IF(H106="нд","нд",M106-H106)</f>
        <v>-40.757587372652011</v>
      </c>
      <c r="T106" s="32">
        <f t="shared" si="70"/>
        <v>-0.18123185009425458</v>
      </c>
      <c r="U106" s="31">
        <f>IF(I106="нд","нд",N106-I106)</f>
        <v>0</v>
      </c>
      <c r="V106" s="32" t="str">
        <f t="shared" si="71"/>
        <v>-</v>
      </c>
      <c r="W106" s="31">
        <f>IF(J106="нд","нд",O106-J106)</f>
        <v>0</v>
      </c>
      <c r="X106" s="32" t="str">
        <f t="shared" si="73"/>
        <v>-</v>
      </c>
      <c r="Y106" s="31">
        <f>IF(K106="нд","нд",P106-K106)</f>
        <v>0</v>
      </c>
      <c r="Z106" s="32" t="str">
        <f t="shared" si="75"/>
        <v>-</v>
      </c>
      <c r="AA106" s="31">
        <f>IF(L106="нд","нд",Q106-L106)</f>
        <v>-40.757587372652011</v>
      </c>
      <c r="AB106" s="32">
        <f t="shared" si="76"/>
        <v>-0.18123185009425458</v>
      </c>
      <c r="AC106" s="44" t="s">
        <v>391</v>
      </c>
    </row>
    <row r="107" spans="1:29" ht="63" x14ac:dyDescent="0.25">
      <c r="A107" s="27" t="s">
        <v>180</v>
      </c>
      <c r="B107" s="28" t="s">
        <v>184</v>
      </c>
      <c r="C107" s="29" t="s">
        <v>185</v>
      </c>
      <c r="D107" s="29">
        <v>675.58909853527007</v>
      </c>
      <c r="E107" s="29">
        <v>1591.1662259596219</v>
      </c>
      <c r="F107" s="29">
        <v>285.98017552895311</v>
      </c>
      <c r="G107" s="29">
        <v>389.60892300631696</v>
      </c>
      <c r="H107" s="43">
        <v>389.60892300631701</v>
      </c>
      <c r="I107" s="43">
        <v>0</v>
      </c>
      <c r="J107" s="43">
        <v>0</v>
      </c>
      <c r="K107" s="43">
        <v>0</v>
      </c>
      <c r="L107" s="43">
        <v>389.60892300631701</v>
      </c>
      <c r="M107" s="43">
        <v>242.59180688000001</v>
      </c>
      <c r="N107" s="43">
        <v>0</v>
      </c>
      <c r="O107" s="43">
        <v>0</v>
      </c>
      <c r="P107" s="43">
        <v>0</v>
      </c>
      <c r="Q107" s="43">
        <v>242.59180688000001</v>
      </c>
      <c r="R107" s="43">
        <f t="shared" si="86"/>
        <v>147.01711612631695</v>
      </c>
      <c r="S107" s="31">
        <f t="shared" ref="S107" si="87">IF(H107="нд","нд",M107-H107)</f>
        <v>-147.01711612631701</v>
      </c>
      <c r="T107" s="32">
        <f t="shared" si="70"/>
        <v>-0.37734535182587003</v>
      </c>
      <c r="U107" s="31">
        <f t="shared" ref="U107" si="88">IF(I107="нд","нд",N107-I107)</f>
        <v>0</v>
      </c>
      <c r="V107" s="32" t="str">
        <f t="shared" si="71"/>
        <v>-</v>
      </c>
      <c r="W107" s="31">
        <f t="shared" ref="W107" si="89">IF(J107="нд","нд",O107-J107)</f>
        <v>0</v>
      </c>
      <c r="X107" s="32" t="str">
        <f t="shared" si="73"/>
        <v>-</v>
      </c>
      <c r="Y107" s="31">
        <f t="shared" ref="Y107" si="90">IF(K107="нд","нд",P107-K107)</f>
        <v>0</v>
      </c>
      <c r="Z107" s="32" t="str">
        <f t="shared" si="75"/>
        <v>-</v>
      </c>
      <c r="AA107" s="31">
        <f t="shared" ref="AA107" si="91">IF(L107="нд","нд",Q107-L107)</f>
        <v>-147.01711612631701</v>
      </c>
      <c r="AB107" s="32">
        <f t="shared" si="76"/>
        <v>-0.37734535182587003</v>
      </c>
      <c r="AC107" s="44" t="s">
        <v>391</v>
      </c>
    </row>
    <row r="108" spans="1:29" ht="78.75" x14ac:dyDescent="0.25">
      <c r="A108" s="27" t="s">
        <v>180</v>
      </c>
      <c r="B108" s="28" t="s">
        <v>186</v>
      </c>
      <c r="C108" s="29" t="s">
        <v>187</v>
      </c>
      <c r="D108" s="29">
        <v>351.91146407143003</v>
      </c>
      <c r="E108" s="29">
        <v>787.76665871335103</v>
      </c>
      <c r="F108" s="29">
        <v>0</v>
      </c>
      <c r="G108" s="29">
        <v>351.91146407143003</v>
      </c>
      <c r="H108" s="43">
        <v>168.41495449999999</v>
      </c>
      <c r="I108" s="43">
        <v>0</v>
      </c>
      <c r="J108" s="43">
        <v>0</v>
      </c>
      <c r="K108" s="43">
        <v>0</v>
      </c>
      <c r="L108" s="43">
        <v>168.41495449999999</v>
      </c>
      <c r="M108" s="43">
        <v>164.91039248999999</v>
      </c>
      <c r="N108" s="43">
        <v>0</v>
      </c>
      <c r="O108" s="43">
        <v>0</v>
      </c>
      <c r="P108" s="43">
        <v>0</v>
      </c>
      <c r="Q108" s="43">
        <v>164.91039248999999</v>
      </c>
      <c r="R108" s="43">
        <f t="shared" si="86"/>
        <v>187.00107158143004</v>
      </c>
      <c r="S108" s="31">
        <f>IF(H108="нд","нд",M108-H108)</f>
        <v>-3.5045620100000008</v>
      </c>
      <c r="T108" s="32">
        <f t="shared" si="70"/>
        <v>-2.080909038276646E-2</v>
      </c>
      <c r="U108" s="31">
        <f>IF(I108="нд","нд",N108-I108)</f>
        <v>0</v>
      </c>
      <c r="V108" s="32" t="str">
        <f t="shared" si="71"/>
        <v>-</v>
      </c>
      <c r="W108" s="31">
        <f>IF(J108="нд","нд",O108-J108)</f>
        <v>0</v>
      </c>
      <c r="X108" s="32" t="str">
        <f t="shared" si="73"/>
        <v>-</v>
      </c>
      <c r="Y108" s="31">
        <f>IF(K108="нд","нд",P108-K108)</f>
        <v>0</v>
      </c>
      <c r="Z108" s="32" t="str">
        <f t="shared" si="75"/>
        <v>-</v>
      </c>
      <c r="AA108" s="31">
        <f>IF(L108="нд","нд",Q108-L108)</f>
        <v>-3.5045620100000008</v>
      </c>
      <c r="AB108" s="32">
        <f t="shared" si="76"/>
        <v>-2.080909038276646E-2</v>
      </c>
      <c r="AC108" s="47" t="s">
        <v>33</v>
      </c>
    </row>
    <row r="109" spans="1:29" ht="31.5" x14ac:dyDescent="0.25">
      <c r="A109" s="35" t="s">
        <v>188</v>
      </c>
      <c r="B109" s="36" t="s">
        <v>189</v>
      </c>
      <c r="C109" s="37" t="s">
        <v>32</v>
      </c>
      <c r="D109" s="38">
        <f t="shared" ref="D109:G109" si="92">D110+D111</f>
        <v>0</v>
      </c>
      <c r="E109" s="38">
        <f t="shared" si="92"/>
        <v>0</v>
      </c>
      <c r="F109" s="38">
        <f t="shared" si="92"/>
        <v>0</v>
      </c>
      <c r="G109" s="38">
        <f t="shared" si="92"/>
        <v>0</v>
      </c>
      <c r="H109" s="38">
        <f>H110+H111</f>
        <v>0</v>
      </c>
      <c r="I109" s="38">
        <f t="shared" ref="I109:R109" si="93">I110+I111</f>
        <v>0</v>
      </c>
      <c r="J109" s="38">
        <f t="shared" si="93"/>
        <v>0</v>
      </c>
      <c r="K109" s="38">
        <f t="shared" si="93"/>
        <v>0</v>
      </c>
      <c r="L109" s="38">
        <f t="shared" si="93"/>
        <v>0</v>
      </c>
      <c r="M109" s="38">
        <f t="shared" si="93"/>
        <v>0</v>
      </c>
      <c r="N109" s="38">
        <f t="shared" si="93"/>
        <v>0</v>
      </c>
      <c r="O109" s="38">
        <f t="shared" si="93"/>
        <v>0</v>
      </c>
      <c r="P109" s="38">
        <f t="shared" si="93"/>
        <v>0</v>
      </c>
      <c r="Q109" s="38">
        <f t="shared" si="93"/>
        <v>0</v>
      </c>
      <c r="R109" s="38">
        <f t="shared" si="93"/>
        <v>0</v>
      </c>
      <c r="S109" s="39">
        <f t="shared" ref="S109:S126" si="94">IF(H109="нд","нд",M109-H109)</f>
        <v>0</v>
      </c>
      <c r="T109" s="40" t="str">
        <f t="shared" si="70"/>
        <v>-</v>
      </c>
      <c r="U109" s="39">
        <f t="shared" ref="U109:U135" si="95">IF(I109="нд","нд",N109-I109)</f>
        <v>0</v>
      </c>
      <c r="V109" s="32" t="str">
        <f t="shared" si="71"/>
        <v>-</v>
      </c>
      <c r="W109" s="39">
        <f t="shared" ref="W109:W135" si="96">IF(J109="нд","нд",O109-J109)</f>
        <v>0</v>
      </c>
      <c r="X109" s="32" t="str">
        <f t="shared" si="73"/>
        <v>-</v>
      </c>
      <c r="Y109" s="39">
        <f t="shared" ref="Y109:Y135" si="97">IF(K109="нд","нд",P109-K109)</f>
        <v>0</v>
      </c>
      <c r="Z109" s="32" t="str">
        <f t="shared" si="75"/>
        <v>-</v>
      </c>
      <c r="AA109" s="39">
        <f t="shared" ref="AA109:AA135" si="98">IF(L109="нд","нд",Q109-L109)</f>
        <v>0</v>
      </c>
      <c r="AB109" s="32" t="str">
        <f t="shared" si="76"/>
        <v>-</v>
      </c>
      <c r="AC109" s="41" t="s">
        <v>33</v>
      </c>
    </row>
    <row r="110" spans="1:29" ht="31.5" x14ac:dyDescent="0.25">
      <c r="A110" s="27" t="s">
        <v>190</v>
      </c>
      <c r="B110" s="28" t="s">
        <v>191</v>
      </c>
      <c r="C110" s="29" t="s">
        <v>32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31">
        <f t="shared" si="94"/>
        <v>0</v>
      </c>
      <c r="T110" s="32" t="str">
        <f t="shared" si="70"/>
        <v>-</v>
      </c>
      <c r="U110" s="31">
        <f t="shared" si="95"/>
        <v>0</v>
      </c>
      <c r="V110" s="32" t="str">
        <f t="shared" si="71"/>
        <v>-</v>
      </c>
      <c r="W110" s="31">
        <f t="shared" si="96"/>
        <v>0</v>
      </c>
      <c r="X110" s="32" t="str">
        <f t="shared" si="73"/>
        <v>-</v>
      </c>
      <c r="Y110" s="31">
        <f t="shared" si="97"/>
        <v>0</v>
      </c>
      <c r="Z110" s="32" t="str">
        <f t="shared" si="75"/>
        <v>-</v>
      </c>
      <c r="AA110" s="31">
        <f t="shared" si="98"/>
        <v>0</v>
      </c>
      <c r="AB110" s="32" t="str">
        <f t="shared" si="76"/>
        <v>-</v>
      </c>
      <c r="AC110" s="34" t="s">
        <v>33</v>
      </c>
    </row>
    <row r="111" spans="1:29" ht="31.5" x14ac:dyDescent="0.25">
      <c r="A111" s="27" t="s">
        <v>192</v>
      </c>
      <c r="B111" s="28" t="s">
        <v>193</v>
      </c>
      <c r="C111" s="29" t="s">
        <v>32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31">
        <f t="shared" si="94"/>
        <v>0</v>
      </c>
      <c r="T111" s="32" t="str">
        <f t="shared" si="70"/>
        <v>-</v>
      </c>
      <c r="U111" s="31">
        <f t="shared" si="95"/>
        <v>0</v>
      </c>
      <c r="V111" s="32" t="str">
        <f t="shared" si="71"/>
        <v>-</v>
      </c>
      <c r="W111" s="31">
        <f t="shared" si="96"/>
        <v>0</v>
      </c>
      <c r="X111" s="32" t="str">
        <f t="shared" si="73"/>
        <v>-</v>
      </c>
      <c r="Y111" s="31">
        <f t="shared" si="97"/>
        <v>0</v>
      </c>
      <c r="Z111" s="32" t="str">
        <f t="shared" si="75"/>
        <v>-</v>
      </c>
      <c r="AA111" s="31">
        <f t="shared" si="98"/>
        <v>0</v>
      </c>
      <c r="AB111" s="32" t="str">
        <f t="shared" si="76"/>
        <v>-</v>
      </c>
      <c r="AC111" s="34" t="s">
        <v>33</v>
      </c>
    </row>
    <row r="112" spans="1:29" ht="47.25" x14ac:dyDescent="0.25">
      <c r="A112" s="35" t="s">
        <v>194</v>
      </c>
      <c r="B112" s="36" t="s">
        <v>195</v>
      </c>
      <c r="C112" s="37" t="s">
        <v>32</v>
      </c>
      <c r="D112" s="45">
        <f t="shared" ref="D112:G112" si="99">D113+D114</f>
        <v>0</v>
      </c>
      <c r="E112" s="45">
        <f t="shared" si="99"/>
        <v>0</v>
      </c>
      <c r="F112" s="45">
        <f t="shared" si="99"/>
        <v>0</v>
      </c>
      <c r="G112" s="45">
        <f t="shared" si="99"/>
        <v>0</v>
      </c>
      <c r="H112" s="45">
        <f>H113+H114</f>
        <v>0</v>
      </c>
      <c r="I112" s="45">
        <f t="shared" ref="I112:R112" si="100">I113+I114</f>
        <v>0</v>
      </c>
      <c r="J112" s="45">
        <f t="shared" si="100"/>
        <v>0</v>
      </c>
      <c r="K112" s="45">
        <f t="shared" si="100"/>
        <v>0</v>
      </c>
      <c r="L112" s="45">
        <f t="shared" si="100"/>
        <v>0</v>
      </c>
      <c r="M112" s="45">
        <f t="shared" si="100"/>
        <v>0</v>
      </c>
      <c r="N112" s="45">
        <f t="shared" si="100"/>
        <v>0</v>
      </c>
      <c r="O112" s="45">
        <f t="shared" si="100"/>
        <v>0</v>
      </c>
      <c r="P112" s="45">
        <f t="shared" si="100"/>
        <v>0</v>
      </c>
      <c r="Q112" s="45">
        <f t="shared" si="100"/>
        <v>0</v>
      </c>
      <c r="R112" s="45">
        <f t="shared" si="100"/>
        <v>0</v>
      </c>
      <c r="S112" s="39">
        <f t="shared" si="94"/>
        <v>0</v>
      </c>
      <c r="T112" s="40" t="str">
        <f t="shared" si="70"/>
        <v>-</v>
      </c>
      <c r="U112" s="39">
        <f t="shared" si="95"/>
        <v>0</v>
      </c>
      <c r="V112" s="32" t="str">
        <f t="shared" si="71"/>
        <v>-</v>
      </c>
      <c r="W112" s="39">
        <f t="shared" si="96"/>
        <v>0</v>
      </c>
      <c r="X112" s="32" t="str">
        <f t="shared" si="73"/>
        <v>-</v>
      </c>
      <c r="Y112" s="39">
        <f t="shared" si="97"/>
        <v>0</v>
      </c>
      <c r="Z112" s="32" t="str">
        <f t="shared" si="75"/>
        <v>-</v>
      </c>
      <c r="AA112" s="39">
        <f t="shared" si="98"/>
        <v>0</v>
      </c>
      <c r="AB112" s="32" t="str">
        <f t="shared" si="76"/>
        <v>-</v>
      </c>
      <c r="AC112" s="41" t="s">
        <v>33</v>
      </c>
    </row>
    <row r="113" spans="1:29" ht="47.25" x14ac:dyDescent="0.25">
      <c r="A113" s="27" t="s">
        <v>196</v>
      </c>
      <c r="B113" s="28" t="s">
        <v>197</v>
      </c>
      <c r="C113" s="29" t="s">
        <v>32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31">
        <f t="shared" si="94"/>
        <v>0</v>
      </c>
      <c r="T113" s="32" t="str">
        <f t="shared" si="70"/>
        <v>-</v>
      </c>
      <c r="U113" s="31">
        <f t="shared" si="95"/>
        <v>0</v>
      </c>
      <c r="V113" s="32" t="str">
        <f t="shared" si="71"/>
        <v>-</v>
      </c>
      <c r="W113" s="31">
        <f t="shared" si="96"/>
        <v>0</v>
      </c>
      <c r="X113" s="32" t="str">
        <f t="shared" si="73"/>
        <v>-</v>
      </c>
      <c r="Y113" s="31">
        <f t="shared" si="97"/>
        <v>0</v>
      </c>
      <c r="Z113" s="32" t="str">
        <f t="shared" si="75"/>
        <v>-</v>
      </c>
      <c r="AA113" s="31">
        <f t="shared" si="98"/>
        <v>0</v>
      </c>
      <c r="AB113" s="32" t="str">
        <f t="shared" si="76"/>
        <v>-</v>
      </c>
      <c r="AC113" s="34" t="s">
        <v>33</v>
      </c>
    </row>
    <row r="114" spans="1:29" ht="47.25" x14ac:dyDescent="0.25">
      <c r="A114" s="27" t="s">
        <v>198</v>
      </c>
      <c r="B114" s="28" t="s">
        <v>199</v>
      </c>
      <c r="C114" s="29" t="s">
        <v>32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  <c r="S114" s="43">
        <v>0</v>
      </c>
      <c r="T114" s="32" t="str">
        <f t="shared" si="70"/>
        <v>-</v>
      </c>
      <c r="U114" s="31">
        <f t="shared" si="95"/>
        <v>0</v>
      </c>
      <c r="V114" s="32" t="str">
        <f t="shared" si="71"/>
        <v>-</v>
      </c>
      <c r="W114" s="31">
        <f t="shared" si="96"/>
        <v>0</v>
      </c>
      <c r="X114" s="32" t="str">
        <f t="shared" si="73"/>
        <v>-</v>
      </c>
      <c r="Y114" s="31">
        <f t="shared" si="97"/>
        <v>0</v>
      </c>
      <c r="Z114" s="32" t="str">
        <f t="shared" si="75"/>
        <v>-</v>
      </c>
      <c r="AA114" s="31">
        <f t="shared" si="98"/>
        <v>0</v>
      </c>
      <c r="AB114" s="32" t="str">
        <f t="shared" si="76"/>
        <v>-</v>
      </c>
      <c r="AC114" s="34" t="s">
        <v>33</v>
      </c>
    </row>
    <row r="115" spans="1:29" ht="31.5" x14ac:dyDescent="0.25">
      <c r="A115" s="27" t="s">
        <v>200</v>
      </c>
      <c r="B115" s="28" t="s">
        <v>201</v>
      </c>
      <c r="C115" s="29" t="s">
        <v>32</v>
      </c>
      <c r="D115" s="43">
        <f t="shared" ref="D115:S115" si="101">SUM(D116:D125)</f>
        <v>1429.6878992511763</v>
      </c>
      <c r="E115" s="43">
        <f t="shared" si="101"/>
        <v>5732.9187405943594</v>
      </c>
      <c r="F115" s="43">
        <f t="shared" si="101"/>
        <v>1183.4281699544999</v>
      </c>
      <c r="G115" s="43">
        <f t="shared" si="101"/>
        <v>246.25972929667631</v>
      </c>
      <c r="H115" s="43">
        <f t="shared" si="101"/>
        <v>78.271175120000279</v>
      </c>
      <c r="I115" s="43">
        <f t="shared" si="101"/>
        <v>0</v>
      </c>
      <c r="J115" s="43">
        <f t="shared" si="101"/>
        <v>0</v>
      </c>
      <c r="K115" s="43">
        <f t="shared" si="101"/>
        <v>0</v>
      </c>
      <c r="L115" s="43">
        <f t="shared" si="101"/>
        <v>78.271175120000279</v>
      </c>
      <c r="M115" s="43">
        <f t="shared" si="101"/>
        <v>71.94961920999998</v>
      </c>
      <c r="N115" s="43">
        <f t="shared" si="101"/>
        <v>0</v>
      </c>
      <c r="O115" s="43">
        <f t="shared" si="101"/>
        <v>0</v>
      </c>
      <c r="P115" s="43">
        <f t="shared" si="101"/>
        <v>4.4408920985006262E-15</v>
      </c>
      <c r="Q115" s="43">
        <f t="shared" si="101"/>
        <v>71.94961920999998</v>
      </c>
      <c r="R115" s="43">
        <f t="shared" si="101"/>
        <v>174.31011008667633</v>
      </c>
      <c r="S115" s="43">
        <f t="shared" si="101"/>
        <v>-6.3215559100002912</v>
      </c>
      <c r="T115" s="32">
        <f t="shared" si="70"/>
        <v>-8.0764801350030738E-2</v>
      </c>
      <c r="U115" s="31">
        <f t="shared" si="95"/>
        <v>0</v>
      </c>
      <c r="V115" s="32" t="str">
        <f t="shared" si="71"/>
        <v>-</v>
      </c>
      <c r="W115" s="31">
        <f t="shared" si="96"/>
        <v>0</v>
      </c>
      <c r="X115" s="32" t="str">
        <f t="shared" si="73"/>
        <v>-</v>
      </c>
      <c r="Y115" s="31">
        <f t="shared" si="97"/>
        <v>4.4408920985006262E-15</v>
      </c>
      <c r="Z115" s="32" t="str">
        <f t="shared" si="75"/>
        <v>-</v>
      </c>
      <c r="AA115" s="31">
        <f t="shared" si="98"/>
        <v>-6.3215559100002991</v>
      </c>
      <c r="AB115" s="32">
        <f t="shared" si="76"/>
        <v>-8.0764801350030849E-2</v>
      </c>
      <c r="AC115" s="34" t="s">
        <v>33</v>
      </c>
    </row>
    <row r="116" spans="1:29" ht="78.75" x14ac:dyDescent="0.25">
      <c r="A116" s="27" t="s">
        <v>200</v>
      </c>
      <c r="B116" s="28" t="s">
        <v>202</v>
      </c>
      <c r="C116" s="29" t="s">
        <v>203</v>
      </c>
      <c r="D116" s="29">
        <v>125.10096569299998</v>
      </c>
      <c r="E116" s="29">
        <v>379.10107581374302</v>
      </c>
      <c r="F116" s="29">
        <v>116.49835010299998</v>
      </c>
      <c r="G116" s="29">
        <v>8.6026155899999992</v>
      </c>
      <c r="H116" s="43">
        <v>8.6026155899999956</v>
      </c>
      <c r="I116" s="43">
        <v>0</v>
      </c>
      <c r="J116" s="43">
        <v>0</v>
      </c>
      <c r="K116" s="43">
        <v>0</v>
      </c>
      <c r="L116" s="43">
        <v>8.6026155899999956</v>
      </c>
      <c r="M116" s="43">
        <v>8.6026155899999992</v>
      </c>
      <c r="N116" s="43">
        <v>0</v>
      </c>
      <c r="O116" s="43">
        <v>0</v>
      </c>
      <c r="P116" s="43">
        <v>-3.1086244689504383E-15</v>
      </c>
      <c r="Q116" s="43">
        <v>8.6026155900000028</v>
      </c>
      <c r="R116" s="43">
        <f t="shared" ref="R116:R125" si="102">G116-M116</f>
        <v>0</v>
      </c>
      <c r="S116" s="31">
        <f t="shared" ref="S116:S125" si="103">IF(H116="нд","нд",M116-H116)</f>
        <v>3.5527136788005009E-15</v>
      </c>
      <c r="T116" s="32">
        <f t="shared" si="70"/>
        <v>4.1298063846190094E-16</v>
      </c>
      <c r="U116" s="31">
        <f t="shared" si="95"/>
        <v>0</v>
      </c>
      <c r="V116" s="32" t="str">
        <f t="shared" si="71"/>
        <v>-</v>
      </c>
      <c r="W116" s="31">
        <f t="shared" si="96"/>
        <v>0</v>
      </c>
      <c r="X116" s="32" t="str">
        <f t="shared" si="73"/>
        <v>-</v>
      </c>
      <c r="Y116" s="31">
        <f t="shared" si="97"/>
        <v>-3.1086244689504383E-15</v>
      </c>
      <c r="Z116" s="32" t="str">
        <f t="shared" si="75"/>
        <v>-</v>
      </c>
      <c r="AA116" s="31">
        <f t="shared" si="98"/>
        <v>7.1054273576010019E-15</v>
      </c>
      <c r="AB116" s="32">
        <f t="shared" si="76"/>
        <v>8.2596127692380188E-16</v>
      </c>
      <c r="AC116" s="47" t="s">
        <v>33</v>
      </c>
    </row>
    <row r="117" spans="1:29" ht="78.75" x14ac:dyDescent="0.25">
      <c r="A117" s="27" t="s">
        <v>200</v>
      </c>
      <c r="B117" s="28" t="s">
        <v>204</v>
      </c>
      <c r="C117" s="29" t="s">
        <v>205</v>
      </c>
      <c r="D117" s="29">
        <v>52.253464624499998</v>
      </c>
      <c r="E117" s="29">
        <v>191.43447322516039</v>
      </c>
      <c r="F117" s="29">
        <v>46.803724044500001</v>
      </c>
      <c r="G117" s="29">
        <v>5.4497405799999967</v>
      </c>
      <c r="H117" s="43">
        <v>5.4497405799999985</v>
      </c>
      <c r="I117" s="43">
        <v>0</v>
      </c>
      <c r="J117" s="43">
        <v>0</v>
      </c>
      <c r="K117" s="43">
        <v>0</v>
      </c>
      <c r="L117" s="43">
        <v>5.4497405799999985</v>
      </c>
      <c r="M117" s="43">
        <v>5.4497405800000003</v>
      </c>
      <c r="N117" s="43">
        <v>0</v>
      </c>
      <c r="O117" s="43">
        <v>0</v>
      </c>
      <c r="P117" s="43">
        <v>3.5527136788005009E-15</v>
      </c>
      <c r="Q117" s="43">
        <v>5.4497405799999967</v>
      </c>
      <c r="R117" s="43">
        <f t="shared" si="102"/>
        <v>0</v>
      </c>
      <c r="S117" s="31">
        <f t="shared" si="103"/>
        <v>1.7763568394002505E-15</v>
      </c>
      <c r="T117" s="32">
        <f t="shared" si="70"/>
        <v>3.2595255009372411E-16</v>
      </c>
      <c r="U117" s="31">
        <f t="shared" si="95"/>
        <v>0</v>
      </c>
      <c r="V117" s="32" t="str">
        <f t="shared" si="71"/>
        <v>-</v>
      </c>
      <c r="W117" s="31">
        <f t="shared" si="96"/>
        <v>0</v>
      </c>
      <c r="X117" s="32" t="str">
        <f t="shared" si="73"/>
        <v>-</v>
      </c>
      <c r="Y117" s="31">
        <f t="shared" si="97"/>
        <v>3.5527136788005009E-15</v>
      </c>
      <c r="Z117" s="32" t="str">
        <f t="shared" si="75"/>
        <v>-</v>
      </c>
      <c r="AA117" s="31">
        <f t="shared" si="98"/>
        <v>-1.7763568394002505E-15</v>
      </c>
      <c r="AB117" s="32">
        <f t="shared" si="76"/>
        <v>-3.2595255009372411E-16</v>
      </c>
      <c r="AC117" s="47" t="s">
        <v>33</v>
      </c>
    </row>
    <row r="118" spans="1:29" ht="94.5" x14ac:dyDescent="0.25">
      <c r="A118" s="27" t="s">
        <v>200</v>
      </c>
      <c r="B118" s="28" t="s">
        <v>206</v>
      </c>
      <c r="C118" s="29" t="s">
        <v>207</v>
      </c>
      <c r="D118" s="29">
        <v>427.46484146067627</v>
      </c>
      <c r="E118" s="29">
        <v>1866.0677459101892</v>
      </c>
      <c r="F118" s="29">
        <v>241.01508029399997</v>
      </c>
      <c r="G118" s="29">
        <v>186.4497611666763</v>
      </c>
      <c r="H118" s="43">
        <v>18.461206990000299</v>
      </c>
      <c r="I118" s="43">
        <v>0</v>
      </c>
      <c r="J118" s="43">
        <v>0</v>
      </c>
      <c r="K118" s="43">
        <v>0</v>
      </c>
      <c r="L118" s="43">
        <v>18.461206990000299</v>
      </c>
      <c r="M118" s="43">
        <v>12.13965108</v>
      </c>
      <c r="N118" s="43">
        <v>0</v>
      </c>
      <c r="O118" s="43">
        <v>0</v>
      </c>
      <c r="P118" s="43">
        <v>0</v>
      </c>
      <c r="Q118" s="43">
        <v>12.13965108</v>
      </c>
      <c r="R118" s="43">
        <f t="shared" si="102"/>
        <v>174.3101100866763</v>
      </c>
      <c r="S118" s="31">
        <f t="shared" si="103"/>
        <v>-6.3215559100002991</v>
      </c>
      <c r="T118" s="32">
        <f t="shared" si="70"/>
        <v>-0.34242375991041291</v>
      </c>
      <c r="U118" s="31">
        <f t="shared" si="95"/>
        <v>0</v>
      </c>
      <c r="V118" s="32" t="str">
        <f t="shared" si="71"/>
        <v>-</v>
      </c>
      <c r="W118" s="31">
        <f t="shared" si="96"/>
        <v>0</v>
      </c>
      <c r="X118" s="32" t="str">
        <f t="shared" si="73"/>
        <v>-</v>
      </c>
      <c r="Y118" s="31">
        <f t="shared" si="97"/>
        <v>0</v>
      </c>
      <c r="Z118" s="32" t="str">
        <f t="shared" si="75"/>
        <v>-</v>
      </c>
      <c r="AA118" s="31">
        <f t="shared" si="98"/>
        <v>-6.3215559100002991</v>
      </c>
      <c r="AB118" s="32">
        <f t="shared" si="76"/>
        <v>-0.34242375991041291</v>
      </c>
      <c r="AC118" s="44" t="s">
        <v>392</v>
      </c>
    </row>
    <row r="119" spans="1:29" ht="78.75" x14ac:dyDescent="0.25">
      <c r="A119" s="27" t="s">
        <v>200</v>
      </c>
      <c r="B119" s="28" t="s">
        <v>208</v>
      </c>
      <c r="C119" s="29" t="s">
        <v>209</v>
      </c>
      <c r="D119" s="29">
        <v>188.67278637200002</v>
      </c>
      <c r="E119" s="29">
        <v>751.96029305347747</v>
      </c>
      <c r="F119" s="29">
        <v>180.64052981200001</v>
      </c>
      <c r="G119" s="29">
        <v>8.0322565600000075</v>
      </c>
      <c r="H119" s="43">
        <v>8.0322565599999951</v>
      </c>
      <c r="I119" s="43">
        <v>0</v>
      </c>
      <c r="J119" s="43">
        <v>0</v>
      </c>
      <c r="K119" s="43">
        <v>0</v>
      </c>
      <c r="L119" s="43">
        <v>8.0322565599999951</v>
      </c>
      <c r="M119" s="43">
        <v>8.0322565600000004</v>
      </c>
      <c r="N119" s="43">
        <v>0</v>
      </c>
      <c r="O119" s="43">
        <v>0</v>
      </c>
      <c r="P119" s="43">
        <v>0</v>
      </c>
      <c r="Q119" s="43">
        <v>8.0322565600000004</v>
      </c>
      <c r="R119" s="43">
        <f t="shared" si="102"/>
        <v>0</v>
      </c>
      <c r="S119" s="31">
        <f t="shared" si="103"/>
        <v>5.3290705182007514E-15</v>
      </c>
      <c r="T119" s="32">
        <f t="shared" si="70"/>
        <v>6.6345870284312163E-16</v>
      </c>
      <c r="U119" s="31">
        <f t="shared" si="95"/>
        <v>0</v>
      </c>
      <c r="V119" s="32" t="str">
        <f t="shared" si="71"/>
        <v>-</v>
      </c>
      <c r="W119" s="31">
        <f t="shared" si="96"/>
        <v>0</v>
      </c>
      <c r="X119" s="32" t="str">
        <f t="shared" si="73"/>
        <v>-</v>
      </c>
      <c r="Y119" s="31">
        <f t="shared" si="97"/>
        <v>0</v>
      </c>
      <c r="Z119" s="32" t="str">
        <f t="shared" si="75"/>
        <v>-</v>
      </c>
      <c r="AA119" s="31">
        <f t="shared" si="98"/>
        <v>5.3290705182007514E-15</v>
      </c>
      <c r="AB119" s="32">
        <f t="shared" si="76"/>
        <v>6.6345870284312163E-16</v>
      </c>
      <c r="AC119" s="47" t="s">
        <v>33</v>
      </c>
    </row>
    <row r="120" spans="1:29" ht="78.75" x14ac:dyDescent="0.25">
      <c r="A120" s="27" t="s">
        <v>200</v>
      </c>
      <c r="B120" s="28" t="s">
        <v>210</v>
      </c>
      <c r="C120" s="29" t="s">
        <v>211</v>
      </c>
      <c r="D120" s="29">
        <v>52.002826513999999</v>
      </c>
      <c r="E120" s="29">
        <v>193.25804655177754</v>
      </c>
      <c r="F120" s="29">
        <v>49.687492843999998</v>
      </c>
      <c r="G120" s="29">
        <v>2.3153336700000011</v>
      </c>
      <c r="H120" s="43">
        <v>2.315333669999998</v>
      </c>
      <c r="I120" s="43">
        <v>0</v>
      </c>
      <c r="J120" s="43">
        <v>0</v>
      </c>
      <c r="K120" s="43">
        <v>0</v>
      </c>
      <c r="L120" s="43">
        <v>2.315333669999998</v>
      </c>
      <c r="M120" s="43">
        <v>2.3153336699999998</v>
      </c>
      <c r="N120" s="43">
        <v>0</v>
      </c>
      <c r="O120" s="43">
        <v>0</v>
      </c>
      <c r="P120" s="43">
        <v>0</v>
      </c>
      <c r="Q120" s="43">
        <v>2.3153336699999998</v>
      </c>
      <c r="R120" s="43">
        <f t="shared" si="102"/>
        <v>0</v>
      </c>
      <c r="S120" s="31">
        <f t="shared" si="103"/>
        <v>1.7763568394002505E-15</v>
      </c>
      <c r="T120" s="32">
        <f t="shared" si="70"/>
        <v>7.6721418705937615E-16</v>
      </c>
      <c r="U120" s="31">
        <f t="shared" si="95"/>
        <v>0</v>
      </c>
      <c r="V120" s="32" t="str">
        <f t="shared" si="71"/>
        <v>-</v>
      </c>
      <c r="W120" s="31">
        <f t="shared" si="96"/>
        <v>0</v>
      </c>
      <c r="X120" s="32" t="str">
        <f t="shared" si="73"/>
        <v>-</v>
      </c>
      <c r="Y120" s="31">
        <f t="shared" si="97"/>
        <v>0</v>
      </c>
      <c r="Z120" s="32" t="str">
        <f t="shared" si="75"/>
        <v>-</v>
      </c>
      <c r="AA120" s="31">
        <f t="shared" si="98"/>
        <v>1.7763568394002505E-15</v>
      </c>
      <c r="AB120" s="32">
        <f t="shared" si="76"/>
        <v>7.6721418705937615E-16</v>
      </c>
      <c r="AC120" s="47" t="s">
        <v>33</v>
      </c>
    </row>
    <row r="121" spans="1:29" ht="78.75" x14ac:dyDescent="0.25">
      <c r="A121" s="27" t="s">
        <v>200</v>
      </c>
      <c r="B121" s="28" t="s">
        <v>212</v>
      </c>
      <c r="C121" s="29" t="s">
        <v>213</v>
      </c>
      <c r="D121" s="29">
        <v>145.70993873400002</v>
      </c>
      <c r="E121" s="29">
        <v>549.62784647748128</v>
      </c>
      <c r="F121" s="29">
        <v>136.07422392399999</v>
      </c>
      <c r="G121" s="29">
        <v>9.6357148100000245</v>
      </c>
      <c r="H121" s="43">
        <v>9.6357148100000067</v>
      </c>
      <c r="I121" s="43">
        <v>0</v>
      </c>
      <c r="J121" s="43">
        <v>0</v>
      </c>
      <c r="K121" s="43">
        <v>0</v>
      </c>
      <c r="L121" s="43">
        <v>9.6357148100000067</v>
      </c>
      <c r="M121" s="43">
        <v>9.6357148099999996</v>
      </c>
      <c r="N121" s="43">
        <v>0</v>
      </c>
      <c r="O121" s="43">
        <v>0</v>
      </c>
      <c r="P121" s="43">
        <v>3.5527136788005009E-15</v>
      </c>
      <c r="Q121" s="43">
        <v>9.6357148099999961</v>
      </c>
      <c r="R121" s="43">
        <f t="shared" si="102"/>
        <v>2.4868995751603507E-14</v>
      </c>
      <c r="S121" s="31">
        <f t="shared" si="103"/>
        <v>-7.1054273576010019E-15</v>
      </c>
      <c r="T121" s="32">
        <f t="shared" si="70"/>
        <v>-7.3740531945039966E-16</v>
      </c>
      <c r="U121" s="31">
        <f t="shared" si="95"/>
        <v>0</v>
      </c>
      <c r="V121" s="32" t="str">
        <f t="shared" si="71"/>
        <v>-</v>
      </c>
      <c r="W121" s="31">
        <f t="shared" si="96"/>
        <v>0</v>
      </c>
      <c r="X121" s="32" t="str">
        <f t="shared" si="73"/>
        <v>-</v>
      </c>
      <c r="Y121" s="31">
        <f t="shared" si="97"/>
        <v>3.5527136788005009E-15</v>
      </c>
      <c r="Z121" s="32" t="str">
        <f t="shared" si="75"/>
        <v>-</v>
      </c>
      <c r="AA121" s="31">
        <f t="shared" si="98"/>
        <v>-1.0658141036401503E-14</v>
      </c>
      <c r="AB121" s="32">
        <f t="shared" si="76"/>
        <v>-1.1061079791755994E-15</v>
      </c>
      <c r="AC121" s="47" t="s">
        <v>33</v>
      </c>
    </row>
    <row r="122" spans="1:29" ht="78.75" x14ac:dyDescent="0.25">
      <c r="A122" s="27" t="s">
        <v>200</v>
      </c>
      <c r="B122" s="28" t="s">
        <v>214</v>
      </c>
      <c r="C122" s="29" t="s">
        <v>215</v>
      </c>
      <c r="D122" s="29">
        <v>121.84595323900001</v>
      </c>
      <c r="E122" s="29">
        <v>512.44859890246687</v>
      </c>
      <c r="F122" s="29">
        <v>112.618848779</v>
      </c>
      <c r="G122" s="29">
        <v>9.2271044600000067</v>
      </c>
      <c r="H122" s="43">
        <v>9.2271044599999978</v>
      </c>
      <c r="I122" s="43">
        <v>0</v>
      </c>
      <c r="J122" s="43">
        <v>0</v>
      </c>
      <c r="K122" s="43">
        <v>0</v>
      </c>
      <c r="L122" s="43">
        <v>9.2271044599999978</v>
      </c>
      <c r="M122" s="43">
        <v>9.2271044599999996</v>
      </c>
      <c r="N122" s="43">
        <v>0</v>
      </c>
      <c r="O122" s="43">
        <v>0</v>
      </c>
      <c r="P122" s="43">
        <v>4.4408920985006262E-16</v>
      </c>
      <c r="Q122" s="43">
        <v>9.2271044599999996</v>
      </c>
      <c r="R122" s="43">
        <f t="shared" si="102"/>
        <v>0</v>
      </c>
      <c r="S122" s="31">
        <f t="shared" si="103"/>
        <v>1.7763568394002505E-15</v>
      </c>
      <c r="T122" s="32">
        <f t="shared" si="70"/>
        <v>1.9251508933282966E-16</v>
      </c>
      <c r="U122" s="31">
        <f t="shared" si="95"/>
        <v>0</v>
      </c>
      <c r="V122" s="32" t="str">
        <f t="shared" si="71"/>
        <v>-</v>
      </c>
      <c r="W122" s="31">
        <f t="shared" si="96"/>
        <v>0</v>
      </c>
      <c r="X122" s="32" t="str">
        <f t="shared" si="73"/>
        <v>-</v>
      </c>
      <c r="Y122" s="31">
        <f t="shared" si="97"/>
        <v>4.4408920985006262E-16</v>
      </c>
      <c r="Z122" s="32" t="str">
        <f t="shared" si="75"/>
        <v>-</v>
      </c>
      <c r="AA122" s="31">
        <f t="shared" si="98"/>
        <v>1.7763568394002505E-15</v>
      </c>
      <c r="AB122" s="32">
        <f t="shared" si="76"/>
        <v>1.9251508933282966E-16</v>
      </c>
      <c r="AC122" s="47" t="s">
        <v>33</v>
      </c>
    </row>
    <row r="123" spans="1:29" ht="78.75" x14ac:dyDescent="0.25">
      <c r="A123" s="27" t="s">
        <v>200</v>
      </c>
      <c r="B123" s="28" t="s">
        <v>216</v>
      </c>
      <c r="C123" s="29" t="s">
        <v>217</v>
      </c>
      <c r="D123" s="29">
        <v>149.74545873800002</v>
      </c>
      <c r="E123" s="29">
        <v>591.14950943136716</v>
      </c>
      <c r="F123" s="29">
        <v>140.23297833800001</v>
      </c>
      <c r="G123" s="29">
        <v>9.5124804000000154</v>
      </c>
      <c r="H123" s="43">
        <v>9.5124803999999976</v>
      </c>
      <c r="I123" s="43">
        <v>0</v>
      </c>
      <c r="J123" s="43">
        <v>0</v>
      </c>
      <c r="K123" s="43">
        <v>0</v>
      </c>
      <c r="L123" s="43">
        <v>9.5124803999999976</v>
      </c>
      <c r="M123" s="43">
        <v>9.5124803999999994</v>
      </c>
      <c r="N123" s="43">
        <v>0</v>
      </c>
      <c r="O123" s="43">
        <v>0</v>
      </c>
      <c r="P123" s="43">
        <v>0</v>
      </c>
      <c r="Q123" s="43">
        <v>9.5124803999999994</v>
      </c>
      <c r="R123" s="43">
        <f t="shared" si="102"/>
        <v>1.5987211554602254E-14</v>
      </c>
      <c r="S123" s="31">
        <f t="shared" si="103"/>
        <v>1.7763568394002505E-15</v>
      </c>
      <c r="T123" s="32">
        <f t="shared" si="70"/>
        <v>1.8673960572893805E-16</v>
      </c>
      <c r="U123" s="31">
        <f t="shared" si="95"/>
        <v>0</v>
      </c>
      <c r="V123" s="32" t="str">
        <f t="shared" si="71"/>
        <v>-</v>
      </c>
      <c r="W123" s="31">
        <f t="shared" si="96"/>
        <v>0</v>
      </c>
      <c r="X123" s="32" t="str">
        <f t="shared" si="73"/>
        <v>-</v>
      </c>
      <c r="Y123" s="31">
        <f t="shared" si="97"/>
        <v>0</v>
      </c>
      <c r="Z123" s="32" t="str">
        <f t="shared" si="75"/>
        <v>-</v>
      </c>
      <c r="AA123" s="31">
        <f t="shared" si="98"/>
        <v>1.7763568394002505E-15</v>
      </c>
      <c r="AB123" s="32">
        <f t="shared" si="76"/>
        <v>1.8673960572893805E-16</v>
      </c>
      <c r="AC123" s="47" t="s">
        <v>33</v>
      </c>
    </row>
    <row r="124" spans="1:29" ht="78.75" x14ac:dyDescent="0.25">
      <c r="A124" s="27" t="s">
        <v>200</v>
      </c>
      <c r="B124" s="28" t="s">
        <v>218</v>
      </c>
      <c r="C124" s="29" t="s">
        <v>219</v>
      </c>
      <c r="D124" s="29">
        <v>142.52696514199999</v>
      </c>
      <c r="E124" s="29">
        <v>620.35032584446844</v>
      </c>
      <c r="F124" s="29">
        <v>136.45970164200003</v>
      </c>
      <c r="G124" s="29">
        <v>6.0672634999999673</v>
      </c>
      <c r="H124" s="43">
        <v>6.0672635000000001</v>
      </c>
      <c r="I124" s="43">
        <v>0</v>
      </c>
      <c r="J124" s="43">
        <v>0</v>
      </c>
      <c r="K124" s="43">
        <v>0</v>
      </c>
      <c r="L124" s="43">
        <v>6.0672635000000001</v>
      </c>
      <c r="M124" s="43">
        <v>6.0672635000000001</v>
      </c>
      <c r="N124" s="43">
        <v>0</v>
      </c>
      <c r="O124" s="43">
        <v>0</v>
      </c>
      <c r="P124" s="43">
        <v>0</v>
      </c>
      <c r="Q124" s="43">
        <v>6.0672635000000001</v>
      </c>
      <c r="R124" s="43">
        <f t="shared" si="102"/>
        <v>-3.2862601528904634E-14</v>
      </c>
      <c r="S124" s="31">
        <f t="shared" si="103"/>
        <v>0</v>
      </c>
      <c r="T124" s="32">
        <f t="shared" si="70"/>
        <v>0</v>
      </c>
      <c r="U124" s="31">
        <f t="shared" si="95"/>
        <v>0</v>
      </c>
      <c r="V124" s="32" t="str">
        <f t="shared" si="71"/>
        <v>-</v>
      </c>
      <c r="W124" s="31">
        <f t="shared" si="96"/>
        <v>0</v>
      </c>
      <c r="X124" s="32" t="str">
        <f t="shared" si="73"/>
        <v>-</v>
      </c>
      <c r="Y124" s="31">
        <f t="shared" si="97"/>
        <v>0</v>
      </c>
      <c r="Z124" s="32" t="str">
        <f t="shared" si="75"/>
        <v>-</v>
      </c>
      <c r="AA124" s="31">
        <f t="shared" si="98"/>
        <v>0</v>
      </c>
      <c r="AB124" s="32">
        <f t="shared" si="76"/>
        <v>0</v>
      </c>
      <c r="AC124" s="47" t="s">
        <v>33</v>
      </c>
    </row>
    <row r="125" spans="1:29" ht="78.75" x14ac:dyDescent="0.25">
      <c r="A125" s="27" t="s">
        <v>200</v>
      </c>
      <c r="B125" s="28" t="s">
        <v>220</v>
      </c>
      <c r="C125" s="29" t="s">
        <v>221</v>
      </c>
      <c r="D125" s="29">
        <v>24.364698734000001</v>
      </c>
      <c r="E125" s="29">
        <v>77.520825384227962</v>
      </c>
      <c r="F125" s="29">
        <v>23.397240173999997</v>
      </c>
      <c r="G125" s="29">
        <v>0.9674585600000043</v>
      </c>
      <c r="H125" s="43">
        <v>0.96745856000000052</v>
      </c>
      <c r="I125" s="43">
        <v>0</v>
      </c>
      <c r="J125" s="43">
        <v>0</v>
      </c>
      <c r="K125" s="43">
        <v>0</v>
      </c>
      <c r="L125" s="43">
        <v>0.96745856000000052</v>
      </c>
      <c r="M125" s="43">
        <v>0.96745855999999997</v>
      </c>
      <c r="N125" s="43">
        <v>0</v>
      </c>
      <c r="O125" s="43">
        <v>0</v>
      </c>
      <c r="P125" s="43">
        <v>0</v>
      </c>
      <c r="Q125" s="43">
        <v>0.96745855999999997</v>
      </c>
      <c r="R125" s="43">
        <f t="shared" si="102"/>
        <v>4.3298697960381105E-15</v>
      </c>
      <c r="S125" s="31">
        <f t="shared" si="103"/>
        <v>-5.5511151231257827E-16</v>
      </c>
      <c r="T125" s="32">
        <f t="shared" si="70"/>
        <v>-5.7378324536461588E-16</v>
      </c>
      <c r="U125" s="31">
        <f t="shared" si="95"/>
        <v>0</v>
      </c>
      <c r="V125" s="32" t="str">
        <f t="shared" si="71"/>
        <v>-</v>
      </c>
      <c r="W125" s="31">
        <f t="shared" si="96"/>
        <v>0</v>
      </c>
      <c r="X125" s="32" t="str">
        <f t="shared" si="73"/>
        <v>-</v>
      </c>
      <c r="Y125" s="31">
        <f t="shared" si="97"/>
        <v>0</v>
      </c>
      <c r="Z125" s="32" t="str">
        <f t="shared" si="75"/>
        <v>-</v>
      </c>
      <c r="AA125" s="31">
        <f t="shared" si="98"/>
        <v>-5.5511151231257827E-16</v>
      </c>
      <c r="AB125" s="32">
        <f t="shared" si="76"/>
        <v>-5.7378324536461588E-16</v>
      </c>
      <c r="AC125" s="47" t="s">
        <v>33</v>
      </c>
    </row>
    <row r="126" spans="1:29" ht="31.5" x14ac:dyDescent="0.25">
      <c r="A126" s="35" t="s">
        <v>222</v>
      </c>
      <c r="B126" s="36" t="s">
        <v>223</v>
      </c>
      <c r="C126" s="37" t="s">
        <v>32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0</v>
      </c>
      <c r="S126" s="39">
        <f t="shared" si="94"/>
        <v>0</v>
      </c>
      <c r="T126" s="40" t="str">
        <f t="shared" si="70"/>
        <v>-</v>
      </c>
      <c r="U126" s="39">
        <f t="shared" si="95"/>
        <v>0</v>
      </c>
      <c r="V126" s="32" t="str">
        <f t="shared" si="71"/>
        <v>-</v>
      </c>
      <c r="W126" s="39">
        <f t="shared" si="96"/>
        <v>0</v>
      </c>
      <c r="X126" s="32" t="str">
        <f t="shared" si="73"/>
        <v>-</v>
      </c>
      <c r="Y126" s="39">
        <f t="shared" si="97"/>
        <v>0</v>
      </c>
      <c r="Z126" s="32" t="str">
        <f t="shared" si="75"/>
        <v>-</v>
      </c>
      <c r="AA126" s="39">
        <f t="shared" si="98"/>
        <v>0</v>
      </c>
      <c r="AB126" s="32" t="str">
        <f t="shared" si="76"/>
        <v>-</v>
      </c>
      <c r="AC126" s="41" t="s">
        <v>33</v>
      </c>
    </row>
    <row r="127" spans="1:29" x14ac:dyDescent="0.25">
      <c r="A127" s="27" t="s">
        <v>224</v>
      </c>
      <c r="B127" s="28" t="s">
        <v>225</v>
      </c>
      <c r="C127" s="29" t="s">
        <v>32</v>
      </c>
      <c r="D127" s="42">
        <f t="shared" ref="D127:R127" si="104">SUM(D128:D135)</f>
        <v>719.41917829800002</v>
      </c>
      <c r="E127" s="42">
        <f t="shared" si="104"/>
        <v>0</v>
      </c>
      <c r="F127" s="42">
        <f t="shared" si="104"/>
        <v>673.19879205999996</v>
      </c>
      <c r="G127" s="42">
        <f t="shared" si="104"/>
        <v>46.220386238000003</v>
      </c>
      <c r="H127" s="42">
        <f t="shared" si="104"/>
        <v>0</v>
      </c>
      <c r="I127" s="42">
        <f t="shared" si="104"/>
        <v>0</v>
      </c>
      <c r="J127" s="42">
        <f t="shared" si="104"/>
        <v>0</v>
      </c>
      <c r="K127" s="42">
        <f t="shared" si="104"/>
        <v>0</v>
      </c>
      <c r="L127" s="42">
        <f t="shared" si="104"/>
        <v>0</v>
      </c>
      <c r="M127" s="42">
        <f t="shared" si="104"/>
        <v>29.773656760000001</v>
      </c>
      <c r="N127" s="42">
        <f t="shared" si="104"/>
        <v>0</v>
      </c>
      <c r="O127" s="42">
        <f t="shared" si="104"/>
        <v>0</v>
      </c>
      <c r="P127" s="42">
        <f t="shared" si="104"/>
        <v>24.811380633333336</v>
      </c>
      <c r="Q127" s="42">
        <f t="shared" si="104"/>
        <v>4.9622761266666657</v>
      </c>
      <c r="R127" s="42">
        <f t="shared" si="104"/>
        <v>16.446729478000002</v>
      </c>
      <c r="S127" s="42">
        <f>SUM(S129:S135)</f>
        <v>0</v>
      </c>
      <c r="T127" s="48">
        <f>SUM(T129:T135)</f>
        <v>0</v>
      </c>
      <c r="U127" s="42">
        <f>SUM(U129:U135)</f>
        <v>0</v>
      </c>
      <c r="V127" s="32" t="str">
        <f t="shared" si="71"/>
        <v>-</v>
      </c>
      <c r="W127" s="42">
        <f>SUM(W129:W135)</f>
        <v>0</v>
      </c>
      <c r="X127" s="32" t="str">
        <f t="shared" si="73"/>
        <v>-</v>
      </c>
      <c r="Y127" s="42">
        <f>SUM(Y129:Y135)</f>
        <v>0</v>
      </c>
      <c r="Z127" s="32" t="str">
        <f t="shared" si="75"/>
        <v>-</v>
      </c>
      <c r="AA127" s="42">
        <f>SUM(AA129:AA135)</f>
        <v>0</v>
      </c>
      <c r="AB127" s="32" t="str">
        <f t="shared" si="76"/>
        <v>-</v>
      </c>
      <c r="AC127" s="34" t="s">
        <v>33</v>
      </c>
    </row>
    <row r="128" spans="1:29" ht="31.5" x14ac:dyDescent="0.25">
      <c r="A128" s="27" t="s">
        <v>224</v>
      </c>
      <c r="B128" s="28" t="s">
        <v>226</v>
      </c>
      <c r="C128" s="29" t="s">
        <v>227</v>
      </c>
      <c r="D128" s="29">
        <v>0.95320680000000002</v>
      </c>
      <c r="E128" s="29" t="s">
        <v>33</v>
      </c>
      <c r="F128" s="29">
        <v>0</v>
      </c>
      <c r="G128" s="29">
        <v>0.95320680000000002</v>
      </c>
      <c r="H128" s="43" t="s">
        <v>33</v>
      </c>
      <c r="I128" s="43" t="s">
        <v>33</v>
      </c>
      <c r="J128" s="43" t="s">
        <v>33</v>
      </c>
      <c r="K128" s="43" t="s">
        <v>33</v>
      </c>
      <c r="L128" s="43" t="s">
        <v>33</v>
      </c>
      <c r="M128" s="43">
        <v>0.95320680000000002</v>
      </c>
      <c r="N128" s="43">
        <v>0</v>
      </c>
      <c r="O128" s="43">
        <v>0</v>
      </c>
      <c r="P128" s="43">
        <v>0.79433900000000002</v>
      </c>
      <c r="Q128" s="43">
        <v>0.1588678</v>
      </c>
      <c r="R128" s="43">
        <f t="shared" ref="R128:R135" si="105">G128-M128</f>
        <v>0</v>
      </c>
      <c r="S128" s="31" t="str">
        <f t="shared" ref="S128:S135" si="106">IF(H128="нд","нд",M128-H128)</f>
        <v>нд</v>
      </c>
      <c r="T128" s="32" t="str">
        <f t="shared" ref="T128:T191" si="107">IF($H128="нд","нд",IF(H128=0,"-",S128/H128))</f>
        <v>нд</v>
      </c>
      <c r="U128" s="31" t="str">
        <f t="shared" ref="U128" si="108">IF(I128="нд","нд",N128-I128)</f>
        <v>нд</v>
      </c>
      <c r="V128" s="32" t="str">
        <f t="shared" si="71"/>
        <v>нд</v>
      </c>
      <c r="W128" s="31" t="str">
        <f t="shared" ref="W128" si="109">IF(J128="нд","нд",O128-J128)</f>
        <v>нд</v>
      </c>
      <c r="X128" s="32" t="str">
        <f t="shared" si="73"/>
        <v>нд</v>
      </c>
      <c r="Y128" s="31" t="str">
        <f t="shared" ref="Y128" si="110">IF(K128="нд","нд",P128-K128)</f>
        <v>нд</v>
      </c>
      <c r="Z128" s="32" t="str">
        <f t="shared" si="75"/>
        <v>нд</v>
      </c>
      <c r="AA128" s="31" t="str">
        <f t="shared" ref="AA128" si="111">IF(L128="нд","нд",Q128-L128)</f>
        <v>нд</v>
      </c>
      <c r="AB128" s="32" t="str">
        <f t="shared" si="76"/>
        <v>нд</v>
      </c>
      <c r="AC128" s="44" t="s">
        <v>393</v>
      </c>
    </row>
    <row r="129" spans="1:29" ht="47.25" x14ac:dyDescent="0.25">
      <c r="A129" s="27" t="s">
        <v>224</v>
      </c>
      <c r="B129" s="28" t="s">
        <v>228</v>
      </c>
      <c r="C129" s="29" t="s">
        <v>229</v>
      </c>
      <c r="D129" s="29">
        <v>0.43095766000000002</v>
      </c>
      <c r="E129" s="29" t="s">
        <v>33</v>
      </c>
      <c r="F129" s="29">
        <v>0</v>
      </c>
      <c r="G129" s="29">
        <v>0.43095766000000002</v>
      </c>
      <c r="H129" s="43" t="s">
        <v>33</v>
      </c>
      <c r="I129" s="43" t="s">
        <v>33</v>
      </c>
      <c r="J129" s="43" t="s">
        <v>33</v>
      </c>
      <c r="K129" s="43" t="s">
        <v>33</v>
      </c>
      <c r="L129" s="43" t="s">
        <v>33</v>
      </c>
      <c r="M129" s="43">
        <v>0.43095766000000002</v>
      </c>
      <c r="N129" s="43">
        <v>0</v>
      </c>
      <c r="O129" s="43">
        <v>0</v>
      </c>
      <c r="P129" s="43">
        <v>0.35913138333333339</v>
      </c>
      <c r="Q129" s="43">
        <v>7.1826276666666633E-2</v>
      </c>
      <c r="R129" s="43">
        <f t="shared" si="105"/>
        <v>0</v>
      </c>
      <c r="S129" s="31" t="str">
        <f t="shared" si="106"/>
        <v>нд</v>
      </c>
      <c r="T129" s="32" t="str">
        <f t="shared" si="107"/>
        <v>нд</v>
      </c>
      <c r="U129" s="31" t="str">
        <f t="shared" si="95"/>
        <v>нд</v>
      </c>
      <c r="V129" s="32" t="str">
        <f t="shared" si="71"/>
        <v>нд</v>
      </c>
      <c r="W129" s="31" t="str">
        <f t="shared" si="96"/>
        <v>нд</v>
      </c>
      <c r="X129" s="32" t="str">
        <f t="shared" si="73"/>
        <v>нд</v>
      </c>
      <c r="Y129" s="31" t="str">
        <f t="shared" si="97"/>
        <v>нд</v>
      </c>
      <c r="Z129" s="32" t="str">
        <f t="shared" si="75"/>
        <v>нд</v>
      </c>
      <c r="AA129" s="31" t="str">
        <f t="shared" si="98"/>
        <v>нд</v>
      </c>
      <c r="AB129" s="32" t="str">
        <f t="shared" si="76"/>
        <v>нд</v>
      </c>
      <c r="AC129" s="44" t="s">
        <v>393</v>
      </c>
    </row>
    <row r="130" spans="1:29" ht="31.5" x14ac:dyDescent="0.25">
      <c r="A130" s="27" t="s">
        <v>224</v>
      </c>
      <c r="B130" s="28" t="s">
        <v>230</v>
      </c>
      <c r="C130" s="29" t="s">
        <v>231</v>
      </c>
      <c r="D130" s="29">
        <v>1.7841599999999997</v>
      </c>
      <c r="E130" s="29" t="s">
        <v>33</v>
      </c>
      <c r="F130" s="29">
        <v>0</v>
      </c>
      <c r="G130" s="29">
        <v>1.7841599999999997</v>
      </c>
      <c r="H130" s="43" t="s">
        <v>33</v>
      </c>
      <c r="I130" s="43" t="s">
        <v>33</v>
      </c>
      <c r="J130" s="43" t="s">
        <v>33</v>
      </c>
      <c r="K130" s="43" t="s">
        <v>33</v>
      </c>
      <c r="L130" s="43" t="s">
        <v>33</v>
      </c>
      <c r="M130" s="43">
        <v>1.78416</v>
      </c>
      <c r="N130" s="43">
        <v>0</v>
      </c>
      <c r="O130" s="43">
        <v>0</v>
      </c>
      <c r="P130" s="43">
        <v>1.4868000000000001</v>
      </c>
      <c r="Q130" s="43">
        <v>0.29735999999999985</v>
      </c>
      <c r="R130" s="43">
        <f t="shared" si="105"/>
        <v>0</v>
      </c>
      <c r="S130" s="31" t="str">
        <f t="shared" si="106"/>
        <v>нд</v>
      </c>
      <c r="T130" s="32" t="str">
        <f t="shared" si="107"/>
        <v>нд</v>
      </c>
      <c r="U130" s="31" t="str">
        <f t="shared" si="95"/>
        <v>нд</v>
      </c>
      <c r="V130" s="32" t="str">
        <f t="shared" si="71"/>
        <v>нд</v>
      </c>
      <c r="W130" s="31" t="str">
        <f t="shared" si="96"/>
        <v>нд</v>
      </c>
      <c r="X130" s="32" t="str">
        <f t="shared" si="73"/>
        <v>нд</v>
      </c>
      <c r="Y130" s="31" t="str">
        <f t="shared" si="97"/>
        <v>нд</v>
      </c>
      <c r="Z130" s="32" t="str">
        <f t="shared" si="75"/>
        <v>нд</v>
      </c>
      <c r="AA130" s="31" t="str">
        <f t="shared" si="98"/>
        <v>нд</v>
      </c>
      <c r="AB130" s="32" t="str">
        <f t="shared" si="76"/>
        <v>нд</v>
      </c>
      <c r="AC130" s="44" t="s">
        <v>393</v>
      </c>
    </row>
    <row r="131" spans="1:29" ht="31.5" x14ac:dyDescent="0.25">
      <c r="A131" s="27" t="s">
        <v>224</v>
      </c>
      <c r="B131" s="28" t="s">
        <v>232</v>
      </c>
      <c r="C131" s="29" t="s">
        <v>233</v>
      </c>
      <c r="D131" s="29">
        <v>1</v>
      </c>
      <c r="E131" s="29" t="s">
        <v>33</v>
      </c>
      <c r="F131" s="29">
        <v>0</v>
      </c>
      <c r="G131" s="29">
        <v>1</v>
      </c>
      <c r="H131" s="43" t="s">
        <v>33</v>
      </c>
      <c r="I131" s="43" t="s">
        <v>33</v>
      </c>
      <c r="J131" s="43" t="s">
        <v>33</v>
      </c>
      <c r="K131" s="43" t="s">
        <v>33</v>
      </c>
      <c r="L131" s="43" t="s">
        <v>33</v>
      </c>
      <c r="M131" s="43">
        <v>1</v>
      </c>
      <c r="N131" s="43">
        <v>0</v>
      </c>
      <c r="O131" s="43">
        <v>0</v>
      </c>
      <c r="P131" s="43">
        <v>0.83333333333333337</v>
      </c>
      <c r="Q131" s="43">
        <v>0.16666666666666663</v>
      </c>
      <c r="R131" s="43">
        <f t="shared" si="105"/>
        <v>0</v>
      </c>
      <c r="S131" s="31" t="str">
        <f t="shared" si="106"/>
        <v>нд</v>
      </c>
      <c r="T131" s="32" t="str">
        <f t="shared" si="107"/>
        <v>нд</v>
      </c>
      <c r="U131" s="31" t="str">
        <f t="shared" si="95"/>
        <v>нд</v>
      </c>
      <c r="V131" s="32" t="str">
        <f t="shared" si="71"/>
        <v>нд</v>
      </c>
      <c r="W131" s="31" t="str">
        <f t="shared" si="96"/>
        <v>нд</v>
      </c>
      <c r="X131" s="32" t="str">
        <f t="shared" si="73"/>
        <v>нд</v>
      </c>
      <c r="Y131" s="31" t="str">
        <f t="shared" si="97"/>
        <v>нд</v>
      </c>
      <c r="Z131" s="32" t="str">
        <f t="shared" si="75"/>
        <v>нд</v>
      </c>
      <c r="AA131" s="31" t="str">
        <f t="shared" si="98"/>
        <v>нд</v>
      </c>
      <c r="AB131" s="32" t="str">
        <f t="shared" si="76"/>
        <v>нд</v>
      </c>
      <c r="AC131" s="44" t="s">
        <v>393</v>
      </c>
    </row>
    <row r="132" spans="1:29" ht="47.25" x14ac:dyDescent="0.25">
      <c r="A132" s="27" t="s">
        <v>224</v>
      </c>
      <c r="B132" s="28" t="s">
        <v>234</v>
      </c>
      <c r="C132" s="29" t="s">
        <v>235</v>
      </c>
      <c r="D132" s="29">
        <v>418.363788</v>
      </c>
      <c r="E132" s="29" t="s">
        <v>33</v>
      </c>
      <c r="F132" s="29">
        <v>418.363788</v>
      </c>
      <c r="G132" s="29">
        <v>0</v>
      </c>
      <c r="H132" s="43" t="s">
        <v>33</v>
      </c>
      <c r="I132" s="43" t="s">
        <v>33</v>
      </c>
      <c r="J132" s="43" t="s">
        <v>33</v>
      </c>
      <c r="K132" s="43" t="s">
        <v>33</v>
      </c>
      <c r="L132" s="43" t="s">
        <v>33</v>
      </c>
      <c r="M132" s="43">
        <v>0</v>
      </c>
      <c r="N132" s="43">
        <v>0</v>
      </c>
      <c r="O132" s="43">
        <v>0</v>
      </c>
      <c r="P132" s="43">
        <v>0</v>
      </c>
      <c r="Q132" s="43">
        <v>0</v>
      </c>
      <c r="R132" s="43">
        <f t="shared" si="105"/>
        <v>0</v>
      </c>
      <c r="S132" s="31" t="str">
        <f t="shared" si="106"/>
        <v>нд</v>
      </c>
      <c r="T132" s="32" t="str">
        <f t="shared" si="107"/>
        <v>нд</v>
      </c>
      <c r="U132" s="31" t="str">
        <f t="shared" si="95"/>
        <v>нд</v>
      </c>
      <c r="V132" s="32" t="str">
        <f t="shared" si="71"/>
        <v>нд</v>
      </c>
      <c r="W132" s="31" t="str">
        <f t="shared" si="96"/>
        <v>нд</v>
      </c>
      <c r="X132" s="32" t="str">
        <f t="shared" si="73"/>
        <v>нд</v>
      </c>
      <c r="Y132" s="31" t="str">
        <f t="shared" si="97"/>
        <v>нд</v>
      </c>
      <c r="Z132" s="32" t="str">
        <f t="shared" si="75"/>
        <v>нд</v>
      </c>
      <c r="AA132" s="31" t="str">
        <f t="shared" si="98"/>
        <v>нд</v>
      </c>
      <c r="AB132" s="32" t="str">
        <f t="shared" si="76"/>
        <v>нд</v>
      </c>
      <c r="AC132" s="47" t="s">
        <v>33</v>
      </c>
    </row>
    <row r="133" spans="1:29" ht="31.5" x14ac:dyDescent="0.25">
      <c r="A133" s="27" t="s">
        <v>224</v>
      </c>
      <c r="B133" s="28" t="s">
        <v>236</v>
      </c>
      <c r="C133" s="29" t="s">
        <v>237</v>
      </c>
      <c r="D133" s="29">
        <v>49.895000000000003</v>
      </c>
      <c r="E133" s="29" t="s">
        <v>33</v>
      </c>
      <c r="F133" s="29">
        <v>49.895000000000003</v>
      </c>
      <c r="G133" s="29">
        <v>0</v>
      </c>
      <c r="H133" s="43" t="s">
        <v>33</v>
      </c>
      <c r="I133" s="43" t="s">
        <v>33</v>
      </c>
      <c r="J133" s="43" t="s">
        <v>33</v>
      </c>
      <c r="K133" s="43" t="s">
        <v>33</v>
      </c>
      <c r="L133" s="43" t="s">
        <v>33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f t="shared" si="105"/>
        <v>0</v>
      </c>
      <c r="S133" s="31" t="str">
        <f t="shared" si="106"/>
        <v>нд</v>
      </c>
      <c r="T133" s="32" t="str">
        <f t="shared" si="107"/>
        <v>нд</v>
      </c>
      <c r="U133" s="31" t="str">
        <f t="shared" si="95"/>
        <v>нд</v>
      </c>
      <c r="V133" s="32" t="str">
        <f t="shared" si="71"/>
        <v>нд</v>
      </c>
      <c r="W133" s="31" t="str">
        <f t="shared" si="96"/>
        <v>нд</v>
      </c>
      <c r="X133" s="32" t="str">
        <f t="shared" si="73"/>
        <v>нд</v>
      </c>
      <c r="Y133" s="31" t="str">
        <f t="shared" si="97"/>
        <v>нд</v>
      </c>
      <c r="Z133" s="32" t="str">
        <f t="shared" si="75"/>
        <v>нд</v>
      </c>
      <c r="AA133" s="31" t="str">
        <f t="shared" si="98"/>
        <v>нд</v>
      </c>
      <c r="AB133" s="32" t="str">
        <f t="shared" si="76"/>
        <v>нд</v>
      </c>
      <c r="AC133" s="47" t="s">
        <v>33</v>
      </c>
    </row>
    <row r="134" spans="1:29" ht="31.5" x14ac:dyDescent="0.25">
      <c r="A134" s="27" t="s">
        <v>224</v>
      </c>
      <c r="B134" s="28" t="s">
        <v>238</v>
      </c>
      <c r="C134" s="29" t="s">
        <v>239</v>
      </c>
      <c r="D134" s="29">
        <v>187.85250240000002</v>
      </c>
      <c r="E134" s="29" t="s">
        <v>33</v>
      </c>
      <c r="F134" s="29">
        <v>187.85250239999999</v>
      </c>
      <c r="G134" s="29">
        <v>0</v>
      </c>
      <c r="H134" s="43" t="s">
        <v>33</v>
      </c>
      <c r="I134" s="43" t="s">
        <v>33</v>
      </c>
      <c r="J134" s="43" t="s">
        <v>33</v>
      </c>
      <c r="K134" s="43" t="s">
        <v>33</v>
      </c>
      <c r="L134" s="43" t="s">
        <v>33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f t="shared" si="105"/>
        <v>0</v>
      </c>
      <c r="S134" s="31" t="str">
        <f t="shared" si="106"/>
        <v>нд</v>
      </c>
      <c r="T134" s="32" t="str">
        <f t="shared" si="107"/>
        <v>нд</v>
      </c>
      <c r="U134" s="31" t="str">
        <f t="shared" si="95"/>
        <v>нд</v>
      </c>
      <c r="V134" s="32" t="str">
        <f t="shared" si="71"/>
        <v>нд</v>
      </c>
      <c r="W134" s="31" t="str">
        <f t="shared" si="96"/>
        <v>нд</v>
      </c>
      <c r="X134" s="32" t="str">
        <f t="shared" si="73"/>
        <v>нд</v>
      </c>
      <c r="Y134" s="31" t="str">
        <f t="shared" si="97"/>
        <v>нд</v>
      </c>
      <c r="Z134" s="32" t="str">
        <f t="shared" si="75"/>
        <v>нд</v>
      </c>
      <c r="AA134" s="31" t="str">
        <f t="shared" si="98"/>
        <v>нд</v>
      </c>
      <c r="AB134" s="32" t="str">
        <f t="shared" si="76"/>
        <v>нд</v>
      </c>
      <c r="AC134" s="47" t="s">
        <v>33</v>
      </c>
    </row>
    <row r="135" spans="1:29" ht="94.5" x14ac:dyDescent="0.25">
      <c r="A135" s="27" t="s">
        <v>224</v>
      </c>
      <c r="B135" s="28" t="s">
        <v>240</v>
      </c>
      <c r="C135" s="29" t="s">
        <v>241</v>
      </c>
      <c r="D135" s="29">
        <v>59.139563438000003</v>
      </c>
      <c r="E135" s="29" t="s">
        <v>33</v>
      </c>
      <c r="F135" s="29">
        <v>17.087501660000001</v>
      </c>
      <c r="G135" s="29">
        <v>42.052061778000002</v>
      </c>
      <c r="H135" s="43" t="s">
        <v>33</v>
      </c>
      <c r="I135" s="43" t="s">
        <v>33</v>
      </c>
      <c r="J135" s="43" t="s">
        <v>33</v>
      </c>
      <c r="K135" s="43" t="s">
        <v>33</v>
      </c>
      <c r="L135" s="43" t="s">
        <v>33</v>
      </c>
      <c r="M135" s="43">
        <v>25.605332300000001</v>
      </c>
      <c r="N135" s="43">
        <v>0</v>
      </c>
      <c r="O135" s="43">
        <v>0</v>
      </c>
      <c r="P135" s="43">
        <v>21.33777691666667</v>
      </c>
      <c r="Q135" s="43">
        <v>4.2675553833333328</v>
      </c>
      <c r="R135" s="43">
        <f t="shared" si="105"/>
        <v>16.446729478000002</v>
      </c>
      <c r="S135" s="31" t="str">
        <f t="shared" si="106"/>
        <v>нд</v>
      </c>
      <c r="T135" s="32" t="str">
        <f t="shared" si="107"/>
        <v>нд</v>
      </c>
      <c r="U135" s="31" t="str">
        <f t="shared" si="95"/>
        <v>нд</v>
      </c>
      <c r="V135" s="32" t="str">
        <f t="shared" si="71"/>
        <v>нд</v>
      </c>
      <c r="W135" s="31" t="str">
        <f t="shared" si="96"/>
        <v>нд</v>
      </c>
      <c r="X135" s="32" t="str">
        <f t="shared" si="73"/>
        <v>нд</v>
      </c>
      <c r="Y135" s="31" t="str">
        <f t="shared" si="97"/>
        <v>нд</v>
      </c>
      <c r="Z135" s="32" t="str">
        <f t="shared" si="75"/>
        <v>нд</v>
      </c>
      <c r="AA135" s="31" t="str">
        <f t="shared" si="98"/>
        <v>нд</v>
      </c>
      <c r="AB135" s="32" t="str">
        <f t="shared" si="76"/>
        <v>нд</v>
      </c>
      <c r="AC135" s="44" t="s">
        <v>394</v>
      </c>
    </row>
    <row r="136" spans="1:29" ht="31.5" x14ac:dyDescent="0.25">
      <c r="A136" s="49" t="s">
        <v>242</v>
      </c>
      <c r="B136" s="36" t="s">
        <v>243</v>
      </c>
      <c r="C136" s="37" t="s">
        <v>32</v>
      </c>
      <c r="D136" s="45">
        <v>0</v>
      </c>
      <c r="E136" s="45">
        <v>0</v>
      </c>
      <c r="F136" s="45">
        <v>0</v>
      </c>
      <c r="G136" s="45">
        <v>0</v>
      </c>
      <c r="H136" s="45">
        <v>0</v>
      </c>
      <c r="I136" s="45">
        <v>0</v>
      </c>
      <c r="J136" s="45">
        <v>0</v>
      </c>
      <c r="K136" s="45">
        <v>0</v>
      </c>
      <c r="L136" s="45">
        <v>0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  <c r="R136" s="45">
        <v>0</v>
      </c>
      <c r="S136" s="45">
        <v>0</v>
      </c>
      <c r="T136" s="40" t="str">
        <f t="shared" si="107"/>
        <v>-</v>
      </c>
      <c r="U136" s="45">
        <v>0</v>
      </c>
      <c r="V136" s="32" t="str">
        <f t="shared" si="71"/>
        <v>-</v>
      </c>
      <c r="W136" s="45">
        <v>0</v>
      </c>
      <c r="X136" s="32" t="str">
        <f t="shared" si="73"/>
        <v>-</v>
      </c>
      <c r="Y136" s="45">
        <v>0</v>
      </c>
      <c r="Z136" s="32" t="str">
        <f t="shared" si="75"/>
        <v>-</v>
      </c>
      <c r="AA136" s="45">
        <v>0</v>
      </c>
      <c r="AB136" s="32" t="str">
        <f t="shared" si="76"/>
        <v>-</v>
      </c>
      <c r="AC136" s="50" t="s">
        <v>33</v>
      </c>
    </row>
    <row r="137" spans="1:29" ht="31.5" x14ac:dyDescent="0.25">
      <c r="A137" s="51" t="s">
        <v>244</v>
      </c>
      <c r="B137" s="28" t="s">
        <v>245</v>
      </c>
      <c r="C137" s="29" t="s">
        <v>32</v>
      </c>
      <c r="D137" s="43">
        <v>0</v>
      </c>
      <c r="E137" s="43">
        <v>0</v>
      </c>
      <c r="F137" s="43">
        <v>0</v>
      </c>
      <c r="G137" s="43">
        <v>0</v>
      </c>
      <c r="H137" s="43">
        <v>0</v>
      </c>
      <c r="I137" s="43">
        <v>0</v>
      </c>
      <c r="J137" s="43">
        <v>0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  <c r="S137" s="43">
        <v>0</v>
      </c>
      <c r="T137" s="32" t="str">
        <f t="shared" si="107"/>
        <v>-</v>
      </c>
      <c r="U137" s="43">
        <v>0</v>
      </c>
      <c r="V137" s="32" t="str">
        <f t="shared" si="71"/>
        <v>-</v>
      </c>
      <c r="W137" s="43">
        <v>0</v>
      </c>
      <c r="X137" s="32" t="str">
        <f t="shared" si="73"/>
        <v>-</v>
      </c>
      <c r="Y137" s="43">
        <v>0</v>
      </c>
      <c r="Z137" s="32" t="str">
        <f t="shared" si="75"/>
        <v>-</v>
      </c>
      <c r="AA137" s="43">
        <v>0</v>
      </c>
      <c r="AB137" s="32" t="str">
        <f t="shared" si="76"/>
        <v>-</v>
      </c>
      <c r="AC137" s="52" t="s">
        <v>33</v>
      </c>
    </row>
    <row r="138" spans="1:29" ht="63" x14ac:dyDescent="0.25">
      <c r="A138" s="51" t="s">
        <v>246</v>
      </c>
      <c r="B138" s="28" t="s">
        <v>247</v>
      </c>
      <c r="C138" s="29" t="s">
        <v>32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43">
        <v>0</v>
      </c>
      <c r="R138" s="43">
        <v>0</v>
      </c>
      <c r="S138" s="43">
        <v>0</v>
      </c>
      <c r="T138" s="32" t="str">
        <f t="shared" si="107"/>
        <v>-</v>
      </c>
      <c r="U138" s="43">
        <v>0</v>
      </c>
      <c r="V138" s="32" t="str">
        <f t="shared" si="71"/>
        <v>-</v>
      </c>
      <c r="W138" s="43">
        <v>0</v>
      </c>
      <c r="X138" s="32" t="str">
        <f t="shared" si="73"/>
        <v>-</v>
      </c>
      <c r="Y138" s="43">
        <v>0</v>
      </c>
      <c r="Z138" s="32" t="str">
        <f t="shared" si="75"/>
        <v>-</v>
      </c>
      <c r="AA138" s="43">
        <v>0</v>
      </c>
      <c r="AB138" s="32" t="str">
        <f t="shared" si="76"/>
        <v>-</v>
      </c>
      <c r="AC138" s="52" t="s">
        <v>33</v>
      </c>
    </row>
    <row r="139" spans="1:29" ht="31.5" x14ac:dyDescent="0.25">
      <c r="A139" s="51" t="s">
        <v>248</v>
      </c>
      <c r="B139" s="28" t="s">
        <v>249</v>
      </c>
      <c r="C139" s="29" t="s">
        <v>32</v>
      </c>
      <c r="D139" s="43"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  <c r="S139" s="43">
        <v>0</v>
      </c>
      <c r="T139" s="32" t="str">
        <f t="shared" si="107"/>
        <v>-</v>
      </c>
      <c r="U139" s="43">
        <v>0</v>
      </c>
      <c r="V139" s="32" t="str">
        <f t="shared" si="71"/>
        <v>-</v>
      </c>
      <c r="W139" s="43">
        <v>0</v>
      </c>
      <c r="X139" s="32" t="str">
        <f t="shared" si="73"/>
        <v>-</v>
      </c>
      <c r="Y139" s="43">
        <v>0</v>
      </c>
      <c r="Z139" s="32" t="str">
        <f t="shared" si="75"/>
        <v>-</v>
      </c>
      <c r="AA139" s="43">
        <v>0</v>
      </c>
      <c r="AB139" s="32" t="str">
        <f t="shared" si="76"/>
        <v>-</v>
      </c>
      <c r="AC139" s="52" t="s">
        <v>33</v>
      </c>
    </row>
    <row r="140" spans="1:29" ht="31.5" x14ac:dyDescent="0.25">
      <c r="A140" s="51" t="s">
        <v>250</v>
      </c>
      <c r="B140" s="28" t="s">
        <v>249</v>
      </c>
      <c r="C140" s="29" t="s">
        <v>32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32" t="str">
        <f t="shared" si="107"/>
        <v>-</v>
      </c>
      <c r="U140" s="43">
        <v>0</v>
      </c>
      <c r="V140" s="32" t="str">
        <f t="shared" si="71"/>
        <v>-</v>
      </c>
      <c r="W140" s="43">
        <v>0</v>
      </c>
      <c r="X140" s="32" t="str">
        <f t="shared" si="73"/>
        <v>-</v>
      </c>
      <c r="Y140" s="43">
        <v>0</v>
      </c>
      <c r="Z140" s="32" t="str">
        <f t="shared" si="75"/>
        <v>-</v>
      </c>
      <c r="AA140" s="43">
        <v>0</v>
      </c>
      <c r="AB140" s="32" t="str">
        <f t="shared" si="76"/>
        <v>-</v>
      </c>
      <c r="AC140" s="52" t="s">
        <v>33</v>
      </c>
    </row>
    <row r="141" spans="1:29" ht="47.25" x14ac:dyDescent="0.25">
      <c r="A141" s="51" t="s">
        <v>251</v>
      </c>
      <c r="B141" s="28" t="s">
        <v>252</v>
      </c>
      <c r="C141" s="29" t="s">
        <v>32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43">
        <v>0</v>
      </c>
      <c r="R141" s="43">
        <v>0</v>
      </c>
      <c r="S141" s="43">
        <v>0</v>
      </c>
      <c r="T141" s="32" t="str">
        <f t="shared" si="107"/>
        <v>-</v>
      </c>
      <c r="U141" s="43">
        <v>0</v>
      </c>
      <c r="V141" s="32" t="str">
        <f t="shared" si="71"/>
        <v>-</v>
      </c>
      <c r="W141" s="43">
        <v>0</v>
      </c>
      <c r="X141" s="32" t="str">
        <f t="shared" si="73"/>
        <v>-</v>
      </c>
      <c r="Y141" s="43">
        <v>0</v>
      </c>
      <c r="Z141" s="32" t="str">
        <f t="shared" si="75"/>
        <v>-</v>
      </c>
      <c r="AA141" s="43">
        <v>0</v>
      </c>
      <c r="AB141" s="32" t="str">
        <f t="shared" si="76"/>
        <v>-</v>
      </c>
      <c r="AC141" s="52" t="s">
        <v>33</v>
      </c>
    </row>
    <row r="142" spans="1:29" ht="31.5" x14ac:dyDescent="0.25">
      <c r="A142" s="51" t="s">
        <v>253</v>
      </c>
      <c r="B142" s="28" t="s">
        <v>254</v>
      </c>
      <c r="C142" s="29" t="s">
        <v>32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3">
        <v>0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v>0</v>
      </c>
      <c r="T142" s="32" t="str">
        <f t="shared" si="107"/>
        <v>-</v>
      </c>
      <c r="U142" s="43">
        <v>0</v>
      </c>
      <c r="V142" s="32" t="str">
        <f t="shared" si="71"/>
        <v>-</v>
      </c>
      <c r="W142" s="43">
        <v>0</v>
      </c>
      <c r="X142" s="32" t="str">
        <f t="shared" si="73"/>
        <v>-</v>
      </c>
      <c r="Y142" s="43">
        <v>0</v>
      </c>
      <c r="Z142" s="32" t="str">
        <f t="shared" si="75"/>
        <v>-</v>
      </c>
      <c r="AA142" s="43">
        <v>0</v>
      </c>
      <c r="AB142" s="32" t="str">
        <f t="shared" si="76"/>
        <v>-</v>
      </c>
      <c r="AC142" s="52" t="s">
        <v>33</v>
      </c>
    </row>
    <row r="143" spans="1:29" ht="31.5" x14ac:dyDescent="0.25">
      <c r="A143" s="51" t="s">
        <v>255</v>
      </c>
      <c r="B143" s="28" t="s">
        <v>249</v>
      </c>
      <c r="C143" s="29" t="s">
        <v>32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32" t="str">
        <f t="shared" si="107"/>
        <v>-</v>
      </c>
      <c r="U143" s="43">
        <v>0</v>
      </c>
      <c r="V143" s="32" t="str">
        <f t="shared" si="71"/>
        <v>-</v>
      </c>
      <c r="W143" s="43">
        <v>0</v>
      </c>
      <c r="X143" s="32" t="str">
        <f t="shared" si="73"/>
        <v>-</v>
      </c>
      <c r="Y143" s="43">
        <v>0</v>
      </c>
      <c r="Z143" s="32" t="str">
        <f t="shared" si="75"/>
        <v>-</v>
      </c>
      <c r="AA143" s="43">
        <v>0</v>
      </c>
      <c r="AB143" s="32" t="str">
        <f t="shared" si="76"/>
        <v>-</v>
      </c>
      <c r="AC143" s="52" t="s">
        <v>33</v>
      </c>
    </row>
    <row r="144" spans="1:29" ht="47.25" x14ac:dyDescent="0.25">
      <c r="A144" s="51" t="s">
        <v>256</v>
      </c>
      <c r="B144" s="28" t="s">
        <v>257</v>
      </c>
      <c r="C144" s="29" t="s">
        <v>32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3">
        <v>0</v>
      </c>
      <c r="J144" s="43">
        <v>0</v>
      </c>
      <c r="K144" s="43">
        <v>0</v>
      </c>
      <c r="L144" s="43">
        <v>0</v>
      </c>
      <c r="M144" s="43">
        <v>0</v>
      </c>
      <c r="N144" s="43">
        <v>0</v>
      </c>
      <c r="O144" s="43">
        <v>0</v>
      </c>
      <c r="P144" s="43">
        <v>0</v>
      </c>
      <c r="Q144" s="43">
        <v>0</v>
      </c>
      <c r="R144" s="43">
        <v>0</v>
      </c>
      <c r="S144" s="43">
        <v>0</v>
      </c>
      <c r="T144" s="32" t="str">
        <f t="shared" si="107"/>
        <v>-</v>
      </c>
      <c r="U144" s="43">
        <v>0</v>
      </c>
      <c r="V144" s="32" t="str">
        <f t="shared" si="71"/>
        <v>-</v>
      </c>
      <c r="W144" s="43">
        <v>0</v>
      </c>
      <c r="X144" s="32" t="str">
        <f t="shared" si="73"/>
        <v>-</v>
      </c>
      <c r="Y144" s="43">
        <v>0</v>
      </c>
      <c r="Z144" s="32" t="str">
        <f t="shared" si="75"/>
        <v>-</v>
      </c>
      <c r="AA144" s="43">
        <v>0</v>
      </c>
      <c r="AB144" s="32" t="str">
        <f t="shared" si="76"/>
        <v>-</v>
      </c>
      <c r="AC144" s="52" t="s">
        <v>33</v>
      </c>
    </row>
    <row r="145" spans="1:29" ht="63" x14ac:dyDescent="0.25">
      <c r="A145" s="51" t="s">
        <v>258</v>
      </c>
      <c r="B145" s="28" t="s">
        <v>259</v>
      </c>
      <c r="C145" s="29" t="s">
        <v>32</v>
      </c>
      <c r="D145" s="43">
        <v>0</v>
      </c>
      <c r="E145" s="43">
        <v>0</v>
      </c>
      <c r="F145" s="43">
        <v>0</v>
      </c>
      <c r="G145" s="43">
        <v>0</v>
      </c>
      <c r="H145" s="43">
        <v>0</v>
      </c>
      <c r="I145" s="43">
        <v>0</v>
      </c>
      <c r="J145" s="43">
        <v>0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0</v>
      </c>
      <c r="S145" s="43">
        <v>0</v>
      </c>
      <c r="T145" s="32" t="str">
        <f t="shared" si="107"/>
        <v>-</v>
      </c>
      <c r="U145" s="43">
        <v>0</v>
      </c>
      <c r="V145" s="32" t="str">
        <f t="shared" si="71"/>
        <v>-</v>
      </c>
      <c r="W145" s="43">
        <v>0</v>
      </c>
      <c r="X145" s="32" t="str">
        <f t="shared" si="73"/>
        <v>-</v>
      </c>
      <c r="Y145" s="43">
        <v>0</v>
      </c>
      <c r="Z145" s="32" t="str">
        <f t="shared" si="75"/>
        <v>-</v>
      </c>
      <c r="AA145" s="43">
        <v>0</v>
      </c>
      <c r="AB145" s="32" t="str">
        <f t="shared" si="76"/>
        <v>-</v>
      </c>
      <c r="AC145" s="52" t="s">
        <v>33</v>
      </c>
    </row>
    <row r="146" spans="1:29" ht="63" x14ac:dyDescent="0.25">
      <c r="A146" s="51" t="s">
        <v>260</v>
      </c>
      <c r="B146" s="28" t="s">
        <v>261</v>
      </c>
      <c r="C146" s="29" t="s">
        <v>32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3">
        <v>0</v>
      </c>
      <c r="J146" s="43">
        <v>0</v>
      </c>
      <c r="K146" s="43">
        <v>0</v>
      </c>
      <c r="L146" s="43">
        <v>0</v>
      </c>
      <c r="M146" s="43">
        <v>0</v>
      </c>
      <c r="N146" s="43">
        <v>0</v>
      </c>
      <c r="O146" s="43">
        <v>0</v>
      </c>
      <c r="P146" s="43">
        <v>0</v>
      </c>
      <c r="Q146" s="43">
        <v>0</v>
      </c>
      <c r="R146" s="43">
        <v>0</v>
      </c>
      <c r="S146" s="43">
        <v>0</v>
      </c>
      <c r="T146" s="32" t="str">
        <f t="shared" si="107"/>
        <v>-</v>
      </c>
      <c r="U146" s="43">
        <v>0</v>
      </c>
      <c r="V146" s="32" t="str">
        <f t="shared" si="71"/>
        <v>-</v>
      </c>
      <c r="W146" s="43">
        <v>0</v>
      </c>
      <c r="X146" s="32" t="str">
        <f t="shared" si="73"/>
        <v>-</v>
      </c>
      <c r="Y146" s="43">
        <v>0</v>
      </c>
      <c r="Z146" s="32" t="str">
        <f t="shared" si="75"/>
        <v>-</v>
      </c>
      <c r="AA146" s="43">
        <v>0</v>
      </c>
      <c r="AB146" s="32" t="str">
        <f t="shared" si="76"/>
        <v>-</v>
      </c>
      <c r="AC146" s="52" t="s">
        <v>33</v>
      </c>
    </row>
    <row r="147" spans="1:29" ht="47.25" x14ac:dyDescent="0.25">
      <c r="A147" s="51" t="s">
        <v>262</v>
      </c>
      <c r="B147" s="28" t="s">
        <v>263</v>
      </c>
      <c r="C147" s="29" t="s">
        <v>32</v>
      </c>
      <c r="D147" s="43">
        <v>0</v>
      </c>
      <c r="E147" s="43">
        <v>0</v>
      </c>
      <c r="F147" s="43">
        <v>0</v>
      </c>
      <c r="G147" s="43">
        <v>0</v>
      </c>
      <c r="H147" s="43">
        <v>0</v>
      </c>
      <c r="I147" s="43">
        <v>0</v>
      </c>
      <c r="J147" s="43">
        <v>0</v>
      </c>
      <c r="K147" s="43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  <c r="R147" s="43">
        <v>0</v>
      </c>
      <c r="S147" s="43">
        <v>0</v>
      </c>
      <c r="T147" s="32" t="str">
        <f t="shared" si="107"/>
        <v>-</v>
      </c>
      <c r="U147" s="43">
        <v>0</v>
      </c>
      <c r="V147" s="32" t="str">
        <f t="shared" si="71"/>
        <v>-</v>
      </c>
      <c r="W147" s="43">
        <v>0</v>
      </c>
      <c r="X147" s="32" t="str">
        <f t="shared" si="73"/>
        <v>-</v>
      </c>
      <c r="Y147" s="43">
        <v>0</v>
      </c>
      <c r="Z147" s="32" t="str">
        <f t="shared" si="75"/>
        <v>-</v>
      </c>
      <c r="AA147" s="43">
        <v>0</v>
      </c>
      <c r="AB147" s="32" t="str">
        <f t="shared" si="76"/>
        <v>-</v>
      </c>
      <c r="AC147" s="52" t="s">
        <v>33</v>
      </c>
    </row>
    <row r="148" spans="1:29" ht="78.75" x14ac:dyDescent="0.25">
      <c r="A148" s="51" t="s">
        <v>264</v>
      </c>
      <c r="B148" s="28" t="s">
        <v>265</v>
      </c>
      <c r="C148" s="29" t="s">
        <v>32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43">
        <v>0</v>
      </c>
      <c r="R148" s="43">
        <v>0</v>
      </c>
      <c r="S148" s="43">
        <v>0</v>
      </c>
      <c r="T148" s="32" t="str">
        <f t="shared" si="107"/>
        <v>-</v>
      </c>
      <c r="U148" s="43">
        <v>0</v>
      </c>
      <c r="V148" s="32" t="str">
        <f t="shared" si="71"/>
        <v>-</v>
      </c>
      <c r="W148" s="43">
        <v>0</v>
      </c>
      <c r="X148" s="32" t="str">
        <f t="shared" si="73"/>
        <v>-</v>
      </c>
      <c r="Y148" s="43">
        <v>0</v>
      </c>
      <c r="Z148" s="32" t="str">
        <f t="shared" si="75"/>
        <v>-</v>
      </c>
      <c r="AA148" s="43">
        <v>0</v>
      </c>
      <c r="AB148" s="32" t="str">
        <f t="shared" si="76"/>
        <v>-</v>
      </c>
      <c r="AC148" s="52" t="s">
        <v>33</v>
      </c>
    </row>
    <row r="149" spans="1:29" ht="78.75" x14ac:dyDescent="0.25">
      <c r="A149" s="51" t="s">
        <v>266</v>
      </c>
      <c r="B149" s="28" t="s">
        <v>267</v>
      </c>
      <c r="C149" s="29" t="s">
        <v>32</v>
      </c>
      <c r="D149" s="43"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43">
        <v>0</v>
      </c>
      <c r="R149" s="43">
        <v>0</v>
      </c>
      <c r="S149" s="43">
        <v>0</v>
      </c>
      <c r="T149" s="32" t="str">
        <f t="shared" si="107"/>
        <v>-</v>
      </c>
      <c r="U149" s="43">
        <v>0</v>
      </c>
      <c r="V149" s="32" t="str">
        <f t="shared" si="71"/>
        <v>-</v>
      </c>
      <c r="W149" s="43">
        <v>0</v>
      </c>
      <c r="X149" s="32" t="str">
        <f t="shared" si="73"/>
        <v>-</v>
      </c>
      <c r="Y149" s="43">
        <v>0</v>
      </c>
      <c r="Z149" s="32" t="str">
        <f t="shared" si="75"/>
        <v>-</v>
      </c>
      <c r="AA149" s="43">
        <v>0</v>
      </c>
      <c r="AB149" s="32" t="str">
        <f t="shared" si="76"/>
        <v>-</v>
      </c>
      <c r="AC149" s="52" t="s">
        <v>33</v>
      </c>
    </row>
    <row r="150" spans="1:29" ht="31.5" x14ac:dyDescent="0.25">
      <c r="A150" s="51" t="s">
        <v>268</v>
      </c>
      <c r="B150" s="28" t="s">
        <v>269</v>
      </c>
      <c r="C150" s="29" t="s">
        <v>32</v>
      </c>
      <c r="D150" s="43">
        <v>0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43">
        <v>0</v>
      </c>
      <c r="R150" s="43">
        <v>0</v>
      </c>
      <c r="S150" s="43">
        <v>0</v>
      </c>
      <c r="T150" s="32" t="str">
        <f t="shared" si="107"/>
        <v>-</v>
      </c>
      <c r="U150" s="43">
        <v>0</v>
      </c>
      <c r="V150" s="32" t="str">
        <f t="shared" si="71"/>
        <v>-</v>
      </c>
      <c r="W150" s="43">
        <v>0</v>
      </c>
      <c r="X150" s="32" t="str">
        <f t="shared" si="73"/>
        <v>-</v>
      </c>
      <c r="Y150" s="43">
        <v>0</v>
      </c>
      <c r="Z150" s="32" t="str">
        <f t="shared" si="75"/>
        <v>-</v>
      </c>
      <c r="AA150" s="43">
        <v>0</v>
      </c>
      <c r="AB150" s="32" t="str">
        <f t="shared" si="76"/>
        <v>-</v>
      </c>
      <c r="AC150" s="52" t="s">
        <v>33</v>
      </c>
    </row>
    <row r="151" spans="1:29" ht="47.25" x14ac:dyDescent="0.25">
      <c r="A151" s="51" t="s">
        <v>270</v>
      </c>
      <c r="B151" s="28" t="s">
        <v>271</v>
      </c>
      <c r="C151" s="29" t="s">
        <v>32</v>
      </c>
      <c r="D151" s="43">
        <v>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43">
        <v>0</v>
      </c>
      <c r="R151" s="43">
        <v>0</v>
      </c>
      <c r="S151" s="43">
        <v>0</v>
      </c>
      <c r="T151" s="32" t="str">
        <f t="shared" si="107"/>
        <v>-</v>
      </c>
      <c r="U151" s="43">
        <v>0</v>
      </c>
      <c r="V151" s="32" t="str">
        <f t="shared" si="71"/>
        <v>-</v>
      </c>
      <c r="W151" s="43">
        <v>0</v>
      </c>
      <c r="X151" s="32" t="str">
        <f t="shared" si="73"/>
        <v>-</v>
      </c>
      <c r="Y151" s="43">
        <v>0</v>
      </c>
      <c r="Z151" s="32" t="str">
        <f t="shared" si="75"/>
        <v>-</v>
      </c>
      <c r="AA151" s="43">
        <v>0</v>
      </c>
      <c r="AB151" s="32" t="str">
        <f t="shared" si="76"/>
        <v>-</v>
      </c>
      <c r="AC151" s="52" t="s">
        <v>33</v>
      </c>
    </row>
    <row r="152" spans="1:29" ht="31.5" x14ac:dyDescent="0.25">
      <c r="A152" s="51" t="s">
        <v>272</v>
      </c>
      <c r="B152" s="28" t="s">
        <v>273</v>
      </c>
      <c r="C152" s="29" t="s">
        <v>32</v>
      </c>
      <c r="D152" s="43">
        <v>0</v>
      </c>
      <c r="E152" s="43">
        <v>0</v>
      </c>
      <c r="F152" s="43">
        <v>0</v>
      </c>
      <c r="G152" s="43">
        <v>0</v>
      </c>
      <c r="H152" s="43">
        <v>0</v>
      </c>
      <c r="I152" s="43">
        <v>0</v>
      </c>
      <c r="J152" s="43">
        <v>0</v>
      </c>
      <c r="K152" s="43">
        <v>0</v>
      </c>
      <c r="L152" s="43">
        <v>0</v>
      </c>
      <c r="M152" s="43">
        <v>0</v>
      </c>
      <c r="N152" s="43">
        <v>0</v>
      </c>
      <c r="O152" s="43">
        <v>0</v>
      </c>
      <c r="P152" s="43">
        <v>0</v>
      </c>
      <c r="Q152" s="43">
        <v>0</v>
      </c>
      <c r="R152" s="43">
        <v>0</v>
      </c>
      <c r="S152" s="43">
        <v>0</v>
      </c>
      <c r="T152" s="32" t="str">
        <f t="shared" si="107"/>
        <v>-</v>
      </c>
      <c r="U152" s="43">
        <v>0</v>
      </c>
      <c r="V152" s="32" t="str">
        <f t="shared" si="71"/>
        <v>-</v>
      </c>
      <c r="W152" s="43">
        <v>0</v>
      </c>
      <c r="X152" s="32" t="str">
        <f t="shared" si="73"/>
        <v>-</v>
      </c>
      <c r="Y152" s="43">
        <v>0</v>
      </c>
      <c r="Z152" s="32" t="str">
        <f t="shared" si="75"/>
        <v>-</v>
      </c>
      <c r="AA152" s="43">
        <v>0</v>
      </c>
      <c r="AB152" s="32" t="str">
        <f t="shared" si="76"/>
        <v>-</v>
      </c>
      <c r="AC152" s="52" t="s">
        <v>33</v>
      </c>
    </row>
    <row r="153" spans="1:29" x14ac:dyDescent="0.25">
      <c r="A153" s="51" t="s">
        <v>274</v>
      </c>
      <c r="B153" s="28" t="s">
        <v>275</v>
      </c>
      <c r="C153" s="29" t="s">
        <v>32</v>
      </c>
      <c r="D153" s="43">
        <v>0</v>
      </c>
      <c r="E153" s="43">
        <v>0</v>
      </c>
      <c r="F153" s="43">
        <v>0</v>
      </c>
      <c r="G153" s="43">
        <v>0</v>
      </c>
      <c r="H153" s="43">
        <v>0</v>
      </c>
      <c r="I153" s="43">
        <v>0</v>
      </c>
      <c r="J153" s="43">
        <v>0</v>
      </c>
      <c r="K153" s="43">
        <v>0</v>
      </c>
      <c r="L153" s="43">
        <v>0</v>
      </c>
      <c r="M153" s="43">
        <v>0</v>
      </c>
      <c r="N153" s="43">
        <v>0</v>
      </c>
      <c r="O153" s="43">
        <v>0</v>
      </c>
      <c r="P153" s="43">
        <v>0</v>
      </c>
      <c r="Q153" s="43">
        <v>0</v>
      </c>
      <c r="R153" s="43">
        <v>0</v>
      </c>
      <c r="S153" s="43">
        <v>0</v>
      </c>
      <c r="T153" s="32" t="str">
        <f t="shared" si="107"/>
        <v>-</v>
      </c>
      <c r="U153" s="43">
        <v>0</v>
      </c>
      <c r="V153" s="32" t="str">
        <f t="shared" si="71"/>
        <v>-</v>
      </c>
      <c r="W153" s="43">
        <v>0</v>
      </c>
      <c r="X153" s="32" t="str">
        <f t="shared" si="73"/>
        <v>-</v>
      </c>
      <c r="Y153" s="43">
        <v>0</v>
      </c>
      <c r="Z153" s="32" t="str">
        <f t="shared" si="75"/>
        <v>-</v>
      </c>
      <c r="AA153" s="43">
        <v>0</v>
      </c>
      <c r="AB153" s="32" t="str">
        <f t="shared" si="76"/>
        <v>-</v>
      </c>
      <c r="AC153" s="52" t="s">
        <v>33</v>
      </c>
    </row>
    <row r="154" spans="1:29" x14ac:dyDescent="0.25">
      <c r="A154" s="51" t="s">
        <v>276</v>
      </c>
      <c r="B154" s="28" t="s">
        <v>277</v>
      </c>
      <c r="C154" s="29" t="s">
        <v>32</v>
      </c>
      <c r="D154" s="43">
        <v>0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43">
        <v>0</v>
      </c>
      <c r="R154" s="43">
        <v>0</v>
      </c>
      <c r="S154" s="43">
        <v>0</v>
      </c>
      <c r="T154" s="32" t="str">
        <f t="shared" si="107"/>
        <v>-</v>
      </c>
      <c r="U154" s="43">
        <v>0</v>
      </c>
      <c r="V154" s="32" t="str">
        <f t="shared" ref="V154:V199" si="112">IF($H154="нд","нд",IF(I154=0,"-",U154/I154))</f>
        <v>-</v>
      </c>
      <c r="W154" s="43">
        <v>0</v>
      </c>
      <c r="X154" s="32" t="str">
        <f t="shared" ref="X154:X199" si="113">IF($H154="нд","нд",IF(J154=0,"-",W154/J154))</f>
        <v>-</v>
      </c>
      <c r="Y154" s="43">
        <v>0</v>
      </c>
      <c r="Z154" s="32" t="str">
        <f t="shared" ref="Z154:Z199" si="114">IF($H154="нд","нд",IF(K154=0,"-",Y154/K154))</f>
        <v>-</v>
      </c>
      <c r="AA154" s="43">
        <v>0</v>
      </c>
      <c r="AB154" s="32" t="str">
        <f t="shared" ref="AB154:AB199" si="115">IF($H154="нд","нд",IF(L154=0,"-",AA154/L154))</f>
        <v>-</v>
      </c>
      <c r="AC154" s="52" t="s">
        <v>33</v>
      </c>
    </row>
    <row r="155" spans="1:29" ht="31.5" x14ac:dyDescent="0.25">
      <c r="A155" s="51" t="s">
        <v>278</v>
      </c>
      <c r="B155" s="28" t="s">
        <v>191</v>
      </c>
      <c r="C155" s="29" t="s">
        <v>32</v>
      </c>
      <c r="D155" s="43"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32" t="str">
        <f t="shared" si="107"/>
        <v>-</v>
      </c>
      <c r="U155" s="43">
        <v>0</v>
      </c>
      <c r="V155" s="32" t="str">
        <f t="shared" si="112"/>
        <v>-</v>
      </c>
      <c r="W155" s="43">
        <v>0</v>
      </c>
      <c r="X155" s="32" t="str">
        <f t="shared" si="113"/>
        <v>-</v>
      </c>
      <c r="Y155" s="43">
        <v>0</v>
      </c>
      <c r="Z155" s="32" t="str">
        <f t="shared" si="114"/>
        <v>-</v>
      </c>
      <c r="AA155" s="43">
        <v>0</v>
      </c>
      <c r="AB155" s="32" t="str">
        <f t="shared" si="115"/>
        <v>-</v>
      </c>
      <c r="AC155" s="52" t="s">
        <v>33</v>
      </c>
    </row>
    <row r="156" spans="1:29" ht="31.5" x14ac:dyDescent="0.25">
      <c r="A156" s="51" t="s">
        <v>279</v>
      </c>
      <c r="B156" s="28" t="s">
        <v>280</v>
      </c>
      <c r="C156" s="29" t="s">
        <v>32</v>
      </c>
      <c r="D156" s="43">
        <v>0</v>
      </c>
      <c r="E156" s="43">
        <v>0</v>
      </c>
      <c r="F156" s="43">
        <v>0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32" t="str">
        <f t="shared" si="107"/>
        <v>-</v>
      </c>
      <c r="U156" s="43">
        <v>0</v>
      </c>
      <c r="V156" s="32" t="str">
        <f t="shared" si="112"/>
        <v>-</v>
      </c>
      <c r="W156" s="43">
        <v>0</v>
      </c>
      <c r="X156" s="32" t="str">
        <f t="shared" si="113"/>
        <v>-</v>
      </c>
      <c r="Y156" s="43">
        <v>0</v>
      </c>
      <c r="Z156" s="32" t="str">
        <f t="shared" si="114"/>
        <v>-</v>
      </c>
      <c r="AA156" s="43">
        <v>0</v>
      </c>
      <c r="AB156" s="32" t="str">
        <f t="shared" si="115"/>
        <v>-</v>
      </c>
      <c r="AC156" s="52" t="s">
        <v>33</v>
      </c>
    </row>
    <row r="157" spans="1:29" ht="31.5" x14ac:dyDescent="0.25">
      <c r="A157" s="51" t="s">
        <v>281</v>
      </c>
      <c r="B157" s="28" t="s">
        <v>282</v>
      </c>
      <c r="C157" s="29" t="s">
        <v>32</v>
      </c>
      <c r="D157" s="43">
        <v>0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3">
        <v>0</v>
      </c>
      <c r="K157" s="43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43">
        <v>0</v>
      </c>
      <c r="R157" s="43">
        <v>0</v>
      </c>
      <c r="S157" s="43">
        <v>0</v>
      </c>
      <c r="T157" s="32" t="str">
        <f t="shared" si="107"/>
        <v>-</v>
      </c>
      <c r="U157" s="43">
        <v>0</v>
      </c>
      <c r="V157" s="32" t="str">
        <f t="shared" si="112"/>
        <v>-</v>
      </c>
      <c r="W157" s="43">
        <v>0</v>
      </c>
      <c r="X157" s="32" t="str">
        <f t="shared" si="113"/>
        <v>-</v>
      </c>
      <c r="Y157" s="43">
        <v>0</v>
      </c>
      <c r="Z157" s="32" t="str">
        <f t="shared" si="114"/>
        <v>-</v>
      </c>
      <c r="AA157" s="43">
        <v>0</v>
      </c>
      <c r="AB157" s="32" t="str">
        <f t="shared" si="115"/>
        <v>-</v>
      </c>
      <c r="AC157" s="52" t="s">
        <v>33</v>
      </c>
    </row>
    <row r="158" spans="1:29" ht="31.5" x14ac:dyDescent="0.25">
      <c r="A158" s="51" t="s">
        <v>283</v>
      </c>
      <c r="B158" s="28" t="s">
        <v>284</v>
      </c>
      <c r="C158" s="29" t="s">
        <v>32</v>
      </c>
      <c r="D158" s="43">
        <v>0</v>
      </c>
      <c r="E158" s="43">
        <v>0</v>
      </c>
      <c r="F158" s="43">
        <v>0</v>
      </c>
      <c r="G158" s="43">
        <v>0</v>
      </c>
      <c r="H158" s="43">
        <v>0</v>
      </c>
      <c r="I158" s="43">
        <v>0</v>
      </c>
      <c r="J158" s="43">
        <v>0</v>
      </c>
      <c r="K158" s="43">
        <v>0</v>
      </c>
      <c r="L158" s="43">
        <v>0</v>
      </c>
      <c r="M158" s="43">
        <v>0</v>
      </c>
      <c r="N158" s="43">
        <v>0</v>
      </c>
      <c r="O158" s="43">
        <v>0</v>
      </c>
      <c r="P158" s="43">
        <v>0</v>
      </c>
      <c r="Q158" s="43">
        <v>0</v>
      </c>
      <c r="R158" s="43">
        <v>0</v>
      </c>
      <c r="S158" s="43">
        <v>0</v>
      </c>
      <c r="T158" s="32" t="str">
        <f t="shared" si="107"/>
        <v>-</v>
      </c>
      <c r="U158" s="43">
        <v>0</v>
      </c>
      <c r="V158" s="32" t="str">
        <f t="shared" si="112"/>
        <v>-</v>
      </c>
      <c r="W158" s="43">
        <v>0</v>
      </c>
      <c r="X158" s="32" t="str">
        <f t="shared" si="113"/>
        <v>-</v>
      </c>
      <c r="Y158" s="43">
        <v>0</v>
      </c>
      <c r="Z158" s="32" t="str">
        <f t="shared" si="114"/>
        <v>-</v>
      </c>
      <c r="AA158" s="43">
        <v>0</v>
      </c>
      <c r="AB158" s="32" t="str">
        <f t="shared" si="115"/>
        <v>-</v>
      </c>
      <c r="AC158" s="52" t="s">
        <v>33</v>
      </c>
    </row>
    <row r="159" spans="1:29" ht="31.5" x14ac:dyDescent="0.25">
      <c r="A159" s="51" t="s">
        <v>285</v>
      </c>
      <c r="B159" s="28" t="s">
        <v>286</v>
      </c>
      <c r="C159" s="29" t="s">
        <v>32</v>
      </c>
      <c r="D159" s="43">
        <v>0</v>
      </c>
      <c r="E159" s="43">
        <v>0</v>
      </c>
      <c r="F159" s="43">
        <v>0</v>
      </c>
      <c r="G159" s="43">
        <v>0</v>
      </c>
      <c r="H159" s="43">
        <v>0</v>
      </c>
      <c r="I159" s="43">
        <v>0</v>
      </c>
      <c r="J159" s="43">
        <v>0</v>
      </c>
      <c r="K159" s="43">
        <v>0</v>
      </c>
      <c r="L159" s="43">
        <v>0</v>
      </c>
      <c r="M159" s="43">
        <v>0</v>
      </c>
      <c r="N159" s="43">
        <v>0</v>
      </c>
      <c r="O159" s="43">
        <v>0</v>
      </c>
      <c r="P159" s="43">
        <v>0</v>
      </c>
      <c r="Q159" s="43">
        <v>0</v>
      </c>
      <c r="R159" s="43">
        <v>0</v>
      </c>
      <c r="S159" s="43">
        <v>0</v>
      </c>
      <c r="T159" s="32" t="str">
        <f t="shared" si="107"/>
        <v>-</v>
      </c>
      <c r="U159" s="43">
        <v>0</v>
      </c>
      <c r="V159" s="32" t="str">
        <f t="shared" si="112"/>
        <v>-</v>
      </c>
      <c r="W159" s="43">
        <v>0</v>
      </c>
      <c r="X159" s="32" t="str">
        <f t="shared" si="113"/>
        <v>-</v>
      </c>
      <c r="Y159" s="43">
        <v>0</v>
      </c>
      <c r="Z159" s="32" t="str">
        <f t="shared" si="114"/>
        <v>-</v>
      </c>
      <c r="AA159" s="43">
        <v>0</v>
      </c>
      <c r="AB159" s="32" t="str">
        <f t="shared" si="115"/>
        <v>-</v>
      </c>
      <c r="AC159" s="52" t="s">
        <v>33</v>
      </c>
    </row>
    <row r="160" spans="1:29" ht="31.5" x14ac:dyDescent="0.25">
      <c r="A160" s="51" t="s">
        <v>287</v>
      </c>
      <c r="B160" s="28" t="s">
        <v>193</v>
      </c>
      <c r="C160" s="29" t="s">
        <v>32</v>
      </c>
      <c r="D160" s="43">
        <v>0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3">
        <v>0</v>
      </c>
      <c r="K160" s="43">
        <v>0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43">
        <v>0</v>
      </c>
      <c r="R160" s="43">
        <v>0</v>
      </c>
      <c r="S160" s="43">
        <v>0</v>
      </c>
      <c r="T160" s="32" t="str">
        <f t="shared" si="107"/>
        <v>-</v>
      </c>
      <c r="U160" s="43">
        <v>0</v>
      </c>
      <c r="V160" s="32" t="str">
        <f t="shared" si="112"/>
        <v>-</v>
      </c>
      <c r="W160" s="43">
        <v>0</v>
      </c>
      <c r="X160" s="32" t="str">
        <f t="shared" si="113"/>
        <v>-</v>
      </c>
      <c r="Y160" s="43">
        <v>0</v>
      </c>
      <c r="Z160" s="32" t="str">
        <f t="shared" si="114"/>
        <v>-</v>
      </c>
      <c r="AA160" s="43">
        <v>0</v>
      </c>
      <c r="AB160" s="32" t="str">
        <f t="shared" si="115"/>
        <v>-</v>
      </c>
      <c r="AC160" s="52" t="s">
        <v>33</v>
      </c>
    </row>
    <row r="161" spans="1:29" ht="31.5" x14ac:dyDescent="0.25">
      <c r="A161" s="51" t="s">
        <v>288</v>
      </c>
      <c r="B161" s="28" t="s">
        <v>289</v>
      </c>
      <c r="C161" s="29" t="s">
        <v>32</v>
      </c>
      <c r="D161" s="43">
        <v>0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3">
        <v>0</v>
      </c>
      <c r="K161" s="43">
        <v>0</v>
      </c>
      <c r="L161" s="43">
        <v>0</v>
      </c>
      <c r="M161" s="43">
        <v>0</v>
      </c>
      <c r="N161" s="43">
        <v>0</v>
      </c>
      <c r="O161" s="43">
        <v>0</v>
      </c>
      <c r="P161" s="43">
        <v>0</v>
      </c>
      <c r="Q161" s="43">
        <v>0</v>
      </c>
      <c r="R161" s="43">
        <v>0</v>
      </c>
      <c r="S161" s="43">
        <v>0</v>
      </c>
      <c r="T161" s="32" t="str">
        <f t="shared" si="107"/>
        <v>-</v>
      </c>
      <c r="U161" s="43">
        <v>0</v>
      </c>
      <c r="V161" s="32" t="str">
        <f t="shared" si="112"/>
        <v>-</v>
      </c>
      <c r="W161" s="43">
        <v>0</v>
      </c>
      <c r="X161" s="32" t="str">
        <f t="shared" si="113"/>
        <v>-</v>
      </c>
      <c r="Y161" s="43">
        <v>0</v>
      </c>
      <c r="Z161" s="32" t="str">
        <f t="shared" si="114"/>
        <v>-</v>
      </c>
      <c r="AA161" s="43">
        <v>0</v>
      </c>
      <c r="AB161" s="32" t="str">
        <f t="shared" si="115"/>
        <v>-</v>
      </c>
      <c r="AC161" s="52" t="s">
        <v>33</v>
      </c>
    </row>
    <row r="162" spans="1:29" x14ac:dyDescent="0.25">
      <c r="A162" s="51" t="s">
        <v>290</v>
      </c>
      <c r="B162" s="28" t="s">
        <v>291</v>
      </c>
      <c r="C162" s="29" t="s">
        <v>32</v>
      </c>
      <c r="D162" s="43">
        <v>0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43">
        <v>0</v>
      </c>
      <c r="R162" s="43">
        <v>0</v>
      </c>
      <c r="S162" s="43">
        <v>0</v>
      </c>
      <c r="T162" s="32" t="str">
        <f t="shared" si="107"/>
        <v>-</v>
      </c>
      <c r="U162" s="43">
        <v>0</v>
      </c>
      <c r="V162" s="32" t="str">
        <f t="shared" si="112"/>
        <v>-</v>
      </c>
      <c r="W162" s="43">
        <v>0</v>
      </c>
      <c r="X162" s="32" t="str">
        <f t="shared" si="113"/>
        <v>-</v>
      </c>
      <c r="Y162" s="43">
        <v>0</v>
      </c>
      <c r="Z162" s="32" t="str">
        <f t="shared" si="114"/>
        <v>-</v>
      </c>
      <c r="AA162" s="43">
        <v>0</v>
      </c>
      <c r="AB162" s="32" t="str">
        <f t="shared" si="115"/>
        <v>-</v>
      </c>
      <c r="AC162" s="52" t="s">
        <v>33</v>
      </c>
    </row>
    <row r="163" spans="1:29" ht="47.25" x14ac:dyDescent="0.25">
      <c r="A163" s="51" t="s">
        <v>292</v>
      </c>
      <c r="B163" s="28" t="s">
        <v>293</v>
      </c>
      <c r="C163" s="29" t="s">
        <v>32</v>
      </c>
      <c r="D163" s="43">
        <v>0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3">
        <v>0</v>
      </c>
      <c r="K163" s="43">
        <v>0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43">
        <v>0</v>
      </c>
      <c r="R163" s="43">
        <v>0</v>
      </c>
      <c r="S163" s="43">
        <v>0</v>
      </c>
      <c r="T163" s="32" t="str">
        <f t="shared" si="107"/>
        <v>-</v>
      </c>
      <c r="U163" s="43">
        <v>0</v>
      </c>
      <c r="V163" s="32" t="str">
        <f t="shared" si="112"/>
        <v>-</v>
      </c>
      <c r="W163" s="43">
        <v>0</v>
      </c>
      <c r="X163" s="32" t="str">
        <f t="shared" si="113"/>
        <v>-</v>
      </c>
      <c r="Y163" s="43">
        <v>0</v>
      </c>
      <c r="Z163" s="32" t="str">
        <f t="shared" si="114"/>
        <v>-</v>
      </c>
      <c r="AA163" s="43">
        <v>0</v>
      </c>
      <c r="AB163" s="32" t="str">
        <f t="shared" si="115"/>
        <v>-</v>
      </c>
      <c r="AC163" s="52" t="s">
        <v>33</v>
      </c>
    </row>
    <row r="164" spans="1:29" ht="31.5" x14ac:dyDescent="0.25">
      <c r="A164" s="51" t="s">
        <v>294</v>
      </c>
      <c r="B164" s="28" t="s">
        <v>295</v>
      </c>
      <c r="C164" s="29" t="s">
        <v>32</v>
      </c>
      <c r="D164" s="43">
        <v>0</v>
      </c>
      <c r="E164" s="43">
        <v>0</v>
      </c>
      <c r="F164" s="43">
        <v>0</v>
      </c>
      <c r="G164" s="43">
        <v>0</v>
      </c>
      <c r="H164" s="43">
        <v>0</v>
      </c>
      <c r="I164" s="43">
        <v>0</v>
      </c>
      <c r="J164" s="43">
        <v>0</v>
      </c>
      <c r="K164" s="43">
        <v>0</v>
      </c>
      <c r="L164" s="43">
        <v>0</v>
      </c>
      <c r="M164" s="43">
        <v>0</v>
      </c>
      <c r="N164" s="43">
        <v>0</v>
      </c>
      <c r="O164" s="43">
        <v>0</v>
      </c>
      <c r="P164" s="43">
        <v>0</v>
      </c>
      <c r="Q164" s="43">
        <v>0</v>
      </c>
      <c r="R164" s="43">
        <v>0</v>
      </c>
      <c r="S164" s="43">
        <v>0</v>
      </c>
      <c r="T164" s="32" t="str">
        <f t="shared" si="107"/>
        <v>-</v>
      </c>
      <c r="U164" s="43">
        <v>0</v>
      </c>
      <c r="V164" s="32" t="str">
        <f t="shared" si="112"/>
        <v>-</v>
      </c>
      <c r="W164" s="43">
        <v>0</v>
      </c>
      <c r="X164" s="32" t="str">
        <f t="shared" si="113"/>
        <v>-</v>
      </c>
      <c r="Y164" s="43">
        <v>0</v>
      </c>
      <c r="Z164" s="32" t="str">
        <f t="shared" si="114"/>
        <v>-</v>
      </c>
      <c r="AA164" s="43">
        <v>0</v>
      </c>
      <c r="AB164" s="32" t="str">
        <f t="shared" si="115"/>
        <v>-</v>
      </c>
      <c r="AC164" s="52" t="s">
        <v>33</v>
      </c>
    </row>
    <row r="165" spans="1:29" x14ac:dyDescent="0.25">
      <c r="A165" s="51" t="s">
        <v>296</v>
      </c>
      <c r="B165" s="28" t="s">
        <v>291</v>
      </c>
      <c r="C165" s="29" t="s">
        <v>32</v>
      </c>
      <c r="D165" s="43">
        <v>0</v>
      </c>
      <c r="E165" s="43">
        <v>0</v>
      </c>
      <c r="F165" s="43">
        <v>0</v>
      </c>
      <c r="G165" s="43">
        <v>0</v>
      </c>
      <c r="H165" s="43">
        <v>0</v>
      </c>
      <c r="I165" s="43">
        <v>0</v>
      </c>
      <c r="J165" s="43">
        <v>0</v>
      </c>
      <c r="K165" s="43">
        <v>0</v>
      </c>
      <c r="L165" s="43">
        <v>0</v>
      </c>
      <c r="M165" s="43">
        <v>0</v>
      </c>
      <c r="N165" s="43">
        <v>0</v>
      </c>
      <c r="O165" s="43">
        <v>0</v>
      </c>
      <c r="P165" s="43">
        <v>0</v>
      </c>
      <c r="Q165" s="43">
        <v>0</v>
      </c>
      <c r="R165" s="43">
        <v>0</v>
      </c>
      <c r="S165" s="43">
        <v>0</v>
      </c>
      <c r="T165" s="32" t="str">
        <f t="shared" si="107"/>
        <v>-</v>
      </c>
      <c r="U165" s="43">
        <v>0</v>
      </c>
      <c r="V165" s="32" t="str">
        <f t="shared" si="112"/>
        <v>-</v>
      </c>
      <c r="W165" s="43">
        <v>0</v>
      </c>
      <c r="X165" s="32" t="str">
        <f t="shared" si="113"/>
        <v>-</v>
      </c>
      <c r="Y165" s="43">
        <v>0</v>
      </c>
      <c r="Z165" s="32" t="str">
        <f t="shared" si="114"/>
        <v>-</v>
      </c>
      <c r="AA165" s="43">
        <v>0</v>
      </c>
      <c r="AB165" s="32" t="str">
        <f t="shared" si="115"/>
        <v>-</v>
      </c>
      <c r="AC165" s="52" t="s">
        <v>33</v>
      </c>
    </row>
    <row r="166" spans="1:29" ht="47.25" x14ac:dyDescent="0.25">
      <c r="A166" s="51" t="s">
        <v>297</v>
      </c>
      <c r="B166" s="28" t="s">
        <v>293</v>
      </c>
      <c r="C166" s="29" t="s">
        <v>32</v>
      </c>
      <c r="D166" s="43"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43">
        <v>0</v>
      </c>
      <c r="R166" s="43">
        <v>0</v>
      </c>
      <c r="S166" s="43">
        <v>0</v>
      </c>
      <c r="T166" s="32" t="str">
        <f t="shared" si="107"/>
        <v>-</v>
      </c>
      <c r="U166" s="43">
        <v>0</v>
      </c>
      <c r="V166" s="32" t="str">
        <f t="shared" si="112"/>
        <v>-</v>
      </c>
      <c r="W166" s="43">
        <v>0</v>
      </c>
      <c r="X166" s="32" t="str">
        <f t="shared" si="113"/>
        <v>-</v>
      </c>
      <c r="Y166" s="43">
        <v>0</v>
      </c>
      <c r="Z166" s="32" t="str">
        <f t="shared" si="114"/>
        <v>-</v>
      </c>
      <c r="AA166" s="43">
        <v>0</v>
      </c>
      <c r="AB166" s="32" t="str">
        <f t="shared" si="115"/>
        <v>-</v>
      </c>
      <c r="AC166" s="52" t="s">
        <v>33</v>
      </c>
    </row>
    <row r="167" spans="1:29" ht="31.5" x14ac:dyDescent="0.25">
      <c r="A167" s="51" t="s">
        <v>298</v>
      </c>
      <c r="B167" s="28" t="s">
        <v>295</v>
      </c>
      <c r="C167" s="29" t="s">
        <v>32</v>
      </c>
      <c r="D167" s="43">
        <v>0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3">
        <v>0</v>
      </c>
      <c r="R167" s="43">
        <v>0</v>
      </c>
      <c r="S167" s="43">
        <v>0</v>
      </c>
      <c r="T167" s="32" t="str">
        <f t="shared" si="107"/>
        <v>-</v>
      </c>
      <c r="U167" s="43">
        <v>0</v>
      </c>
      <c r="V167" s="32" t="str">
        <f t="shared" si="112"/>
        <v>-</v>
      </c>
      <c r="W167" s="43">
        <v>0</v>
      </c>
      <c r="X167" s="32" t="str">
        <f t="shared" si="113"/>
        <v>-</v>
      </c>
      <c r="Y167" s="43">
        <v>0</v>
      </c>
      <c r="Z167" s="32" t="str">
        <f t="shared" si="114"/>
        <v>-</v>
      </c>
      <c r="AA167" s="43">
        <v>0</v>
      </c>
      <c r="AB167" s="32" t="str">
        <f t="shared" si="115"/>
        <v>-</v>
      </c>
      <c r="AC167" s="52" t="s">
        <v>33</v>
      </c>
    </row>
    <row r="168" spans="1:29" x14ac:dyDescent="0.25">
      <c r="A168" s="51" t="s">
        <v>299</v>
      </c>
      <c r="B168" s="28" t="s">
        <v>300</v>
      </c>
      <c r="C168" s="29" t="s">
        <v>32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32" t="str">
        <f t="shared" si="107"/>
        <v>-</v>
      </c>
      <c r="U168" s="43">
        <v>0</v>
      </c>
      <c r="V168" s="32" t="str">
        <f t="shared" si="112"/>
        <v>-</v>
      </c>
      <c r="W168" s="43">
        <v>0</v>
      </c>
      <c r="X168" s="32" t="str">
        <f t="shared" si="113"/>
        <v>-</v>
      </c>
      <c r="Y168" s="43">
        <v>0</v>
      </c>
      <c r="Z168" s="32" t="str">
        <f t="shared" si="114"/>
        <v>-</v>
      </c>
      <c r="AA168" s="43">
        <v>0</v>
      </c>
      <c r="AB168" s="32" t="str">
        <f t="shared" si="115"/>
        <v>-</v>
      </c>
      <c r="AC168" s="52" t="s">
        <v>33</v>
      </c>
    </row>
    <row r="169" spans="1:29" ht="31.5" x14ac:dyDescent="0.25">
      <c r="A169" s="51" t="s">
        <v>301</v>
      </c>
      <c r="B169" s="28" t="s">
        <v>302</v>
      </c>
      <c r="C169" s="29" t="s">
        <v>32</v>
      </c>
      <c r="D169" s="43">
        <v>0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43">
        <v>0</v>
      </c>
      <c r="R169" s="43">
        <v>0</v>
      </c>
      <c r="S169" s="43">
        <v>0</v>
      </c>
      <c r="T169" s="32" t="str">
        <f t="shared" si="107"/>
        <v>-</v>
      </c>
      <c r="U169" s="43">
        <v>0</v>
      </c>
      <c r="V169" s="32" t="str">
        <f t="shared" si="112"/>
        <v>-</v>
      </c>
      <c r="W169" s="43">
        <v>0</v>
      </c>
      <c r="X169" s="32" t="str">
        <f t="shared" si="113"/>
        <v>-</v>
      </c>
      <c r="Y169" s="43">
        <v>0</v>
      </c>
      <c r="Z169" s="32" t="str">
        <f t="shared" si="114"/>
        <v>-</v>
      </c>
      <c r="AA169" s="43">
        <v>0</v>
      </c>
      <c r="AB169" s="32" t="str">
        <f t="shared" si="115"/>
        <v>-</v>
      </c>
      <c r="AC169" s="52" t="s">
        <v>33</v>
      </c>
    </row>
    <row r="170" spans="1:29" x14ac:dyDescent="0.25">
      <c r="A170" s="51" t="s">
        <v>303</v>
      </c>
      <c r="B170" s="28" t="s">
        <v>304</v>
      </c>
      <c r="C170" s="29" t="s">
        <v>32</v>
      </c>
      <c r="D170" s="43">
        <v>0</v>
      </c>
      <c r="E170" s="43">
        <v>0</v>
      </c>
      <c r="F170" s="43">
        <v>0</v>
      </c>
      <c r="G170" s="43">
        <v>0</v>
      </c>
      <c r="H170" s="43">
        <v>0</v>
      </c>
      <c r="I170" s="43">
        <v>0</v>
      </c>
      <c r="J170" s="43">
        <v>0</v>
      </c>
      <c r="K170" s="43">
        <v>0</v>
      </c>
      <c r="L170" s="43">
        <v>0</v>
      </c>
      <c r="M170" s="43">
        <v>0</v>
      </c>
      <c r="N170" s="43">
        <v>0</v>
      </c>
      <c r="O170" s="43">
        <v>0</v>
      </c>
      <c r="P170" s="43">
        <v>0</v>
      </c>
      <c r="Q170" s="43">
        <v>0</v>
      </c>
      <c r="R170" s="43">
        <v>0</v>
      </c>
      <c r="S170" s="43">
        <v>0</v>
      </c>
      <c r="T170" s="32" t="str">
        <f t="shared" si="107"/>
        <v>-</v>
      </c>
      <c r="U170" s="43">
        <v>0</v>
      </c>
      <c r="V170" s="32" t="str">
        <f t="shared" si="112"/>
        <v>-</v>
      </c>
      <c r="W170" s="43">
        <v>0</v>
      </c>
      <c r="X170" s="32" t="str">
        <f t="shared" si="113"/>
        <v>-</v>
      </c>
      <c r="Y170" s="43">
        <v>0</v>
      </c>
      <c r="Z170" s="32" t="str">
        <f t="shared" si="114"/>
        <v>-</v>
      </c>
      <c r="AA170" s="43">
        <v>0</v>
      </c>
      <c r="AB170" s="32" t="str">
        <f t="shared" si="115"/>
        <v>-</v>
      </c>
      <c r="AC170" s="52" t="s">
        <v>33</v>
      </c>
    </row>
    <row r="171" spans="1:29" x14ac:dyDescent="0.25">
      <c r="A171" s="51" t="s">
        <v>305</v>
      </c>
      <c r="B171" s="28" t="s">
        <v>306</v>
      </c>
      <c r="C171" s="29" t="s">
        <v>32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32" t="str">
        <f t="shared" si="107"/>
        <v>-</v>
      </c>
      <c r="U171" s="43">
        <v>0</v>
      </c>
      <c r="V171" s="32" t="str">
        <f t="shared" si="112"/>
        <v>-</v>
      </c>
      <c r="W171" s="43">
        <v>0</v>
      </c>
      <c r="X171" s="32" t="str">
        <f t="shared" si="113"/>
        <v>-</v>
      </c>
      <c r="Y171" s="43">
        <v>0</v>
      </c>
      <c r="Z171" s="32" t="str">
        <f t="shared" si="114"/>
        <v>-</v>
      </c>
      <c r="AA171" s="43">
        <v>0</v>
      </c>
      <c r="AB171" s="32" t="str">
        <f t="shared" si="115"/>
        <v>-</v>
      </c>
      <c r="AC171" s="52" t="s">
        <v>33</v>
      </c>
    </row>
    <row r="172" spans="1:29" x14ac:dyDescent="0.25">
      <c r="A172" s="51" t="s">
        <v>307</v>
      </c>
      <c r="B172" s="28" t="s">
        <v>308</v>
      </c>
      <c r="C172" s="29" t="s">
        <v>32</v>
      </c>
      <c r="D172" s="43">
        <v>0</v>
      </c>
      <c r="E172" s="43">
        <v>0</v>
      </c>
      <c r="F172" s="43">
        <v>0</v>
      </c>
      <c r="G172" s="43">
        <v>0</v>
      </c>
      <c r="H172" s="43">
        <v>0</v>
      </c>
      <c r="I172" s="43">
        <v>0</v>
      </c>
      <c r="J172" s="43">
        <v>0</v>
      </c>
      <c r="K172" s="43">
        <v>0</v>
      </c>
      <c r="L172" s="43">
        <v>0</v>
      </c>
      <c r="M172" s="43">
        <v>0</v>
      </c>
      <c r="N172" s="43">
        <v>0</v>
      </c>
      <c r="O172" s="43">
        <v>0</v>
      </c>
      <c r="P172" s="43">
        <v>0</v>
      </c>
      <c r="Q172" s="43">
        <v>0</v>
      </c>
      <c r="R172" s="43">
        <v>0</v>
      </c>
      <c r="S172" s="43">
        <v>0</v>
      </c>
      <c r="T172" s="32" t="str">
        <f t="shared" si="107"/>
        <v>-</v>
      </c>
      <c r="U172" s="43">
        <v>0</v>
      </c>
      <c r="V172" s="32" t="str">
        <f t="shared" si="112"/>
        <v>-</v>
      </c>
      <c r="W172" s="43">
        <v>0</v>
      </c>
      <c r="X172" s="32" t="str">
        <f t="shared" si="113"/>
        <v>-</v>
      </c>
      <c r="Y172" s="43">
        <v>0</v>
      </c>
      <c r="Z172" s="32" t="str">
        <f t="shared" si="114"/>
        <v>-</v>
      </c>
      <c r="AA172" s="43">
        <v>0</v>
      </c>
      <c r="AB172" s="32" t="str">
        <f t="shared" si="115"/>
        <v>-</v>
      </c>
      <c r="AC172" s="52" t="s">
        <v>33</v>
      </c>
    </row>
    <row r="173" spans="1:29" ht="31.5" x14ac:dyDescent="0.25">
      <c r="A173" s="51" t="s">
        <v>309</v>
      </c>
      <c r="B173" s="28" t="s">
        <v>223</v>
      </c>
      <c r="C173" s="29" t="s">
        <v>32</v>
      </c>
      <c r="D173" s="43">
        <v>0</v>
      </c>
      <c r="E173" s="43">
        <v>0</v>
      </c>
      <c r="F173" s="43">
        <v>0</v>
      </c>
      <c r="G173" s="43">
        <v>0</v>
      </c>
      <c r="H173" s="43">
        <v>0</v>
      </c>
      <c r="I173" s="43">
        <v>0</v>
      </c>
      <c r="J173" s="43">
        <v>0</v>
      </c>
      <c r="K173" s="43">
        <v>0</v>
      </c>
      <c r="L173" s="43">
        <v>0</v>
      </c>
      <c r="M173" s="43">
        <v>0</v>
      </c>
      <c r="N173" s="43">
        <v>0</v>
      </c>
      <c r="O173" s="43">
        <v>0</v>
      </c>
      <c r="P173" s="43">
        <v>0</v>
      </c>
      <c r="Q173" s="43">
        <v>0</v>
      </c>
      <c r="R173" s="43">
        <v>0</v>
      </c>
      <c r="S173" s="43">
        <v>0</v>
      </c>
      <c r="T173" s="32" t="str">
        <f t="shared" si="107"/>
        <v>-</v>
      </c>
      <c r="U173" s="43">
        <v>0</v>
      </c>
      <c r="V173" s="32" t="str">
        <f t="shared" si="112"/>
        <v>-</v>
      </c>
      <c r="W173" s="43">
        <v>0</v>
      </c>
      <c r="X173" s="32" t="str">
        <f t="shared" si="113"/>
        <v>-</v>
      </c>
      <c r="Y173" s="43">
        <v>0</v>
      </c>
      <c r="Z173" s="32" t="str">
        <f t="shared" si="114"/>
        <v>-</v>
      </c>
      <c r="AA173" s="43">
        <v>0</v>
      </c>
      <c r="AB173" s="32" t="str">
        <f t="shared" si="115"/>
        <v>-</v>
      </c>
      <c r="AC173" s="52" t="s">
        <v>33</v>
      </c>
    </row>
    <row r="174" spans="1:29" x14ac:dyDescent="0.25">
      <c r="A174" s="51" t="s">
        <v>310</v>
      </c>
      <c r="B174" s="28" t="s">
        <v>311</v>
      </c>
      <c r="C174" s="29" t="s">
        <v>32</v>
      </c>
      <c r="D174" s="43">
        <v>0</v>
      </c>
      <c r="E174" s="43">
        <v>0</v>
      </c>
      <c r="F174" s="43">
        <v>0</v>
      </c>
      <c r="G174" s="43">
        <v>0</v>
      </c>
      <c r="H174" s="43">
        <v>0</v>
      </c>
      <c r="I174" s="43">
        <v>0</v>
      </c>
      <c r="J174" s="43">
        <v>0</v>
      </c>
      <c r="K174" s="43">
        <v>0</v>
      </c>
      <c r="L174" s="43">
        <v>0</v>
      </c>
      <c r="M174" s="43">
        <v>0</v>
      </c>
      <c r="N174" s="43">
        <v>0</v>
      </c>
      <c r="O174" s="43">
        <v>0</v>
      </c>
      <c r="P174" s="43">
        <v>0</v>
      </c>
      <c r="Q174" s="43">
        <v>0</v>
      </c>
      <c r="R174" s="43">
        <v>0</v>
      </c>
      <c r="S174" s="43">
        <v>0</v>
      </c>
      <c r="T174" s="32" t="str">
        <f t="shared" si="107"/>
        <v>-</v>
      </c>
      <c r="U174" s="43">
        <v>0</v>
      </c>
      <c r="V174" s="32" t="str">
        <f t="shared" si="112"/>
        <v>-</v>
      </c>
      <c r="W174" s="43">
        <v>0</v>
      </c>
      <c r="X174" s="32" t="str">
        <f t="shared" si="113"/>
        <v>-</v>
      </c>
      <c r="Y174" s="43">
        <v>0</v>
      </c>
      <c r="Z174" s="32" t="str">
        <f t="shared" si="114"/>
        <v>-</v>
      </c>
      <c r="AA174" s="43">
        <v>0</v>
      </c>
      <c r="AB174" s="32" t="str">
        <f t="shared" si="115"/>
        <v>-</v>
      </c>
      <c r="AC174" s="52" t="s">
        <v>33</v>
      </c>
    </row>
    <row r="175" spans="1:29" ht="47.25" x14ac:dyDescent="0.25">
      <c r="A175" s="51" t="s">
        <v>312</v>
      </c>
      <c r="B175" s="28" t="s">
        <v>313</v>
      </c>
      <c r="C175" s="29" t="s">
        <v>32</v>
      </c>
      <c r="D175" s="42">
        <f t="shared" ref="D175:G175" si="116">D176+D182+D189+D196+D197</f>
        <v>299.2693503239305</v>
      </c>
      <c r="E175" s="42">
        <f t="shared" si="116"/>
        <v>720.56447807981783</v>
      </c>
      <c r="F175" s="42">
        <f t="shared" si="116"/>
        <v>42.208081043999989</v>
      </c>
      <c r="G175" s="42">
        <f t="shared" si="116"/>
        <v>257.06126927993051</v>
      </c>
      <c r="H175" s="42">
        <f>H176+H182+H189+H196+H197</f>
        <v>47.276317670085803</v>
      </c>
      <c r="I175" s="42">
        <f t="shared" ref="I175:R175" si="117">I176+I182+I189+I196+I197</f>
        <v>0</v>
      </c>
      <c r="J175" s="42">
        <f t="shared" si="117"/>
        <v>0</v>
      </c>
      <c r="K175" s="42">
        <f t="shared" si="117"/>
        <v>0</v>
      </c>
      <c r="L175" s="42">
        <f t="shared" si="117"/>
        <v>47.276317670085803</v>
      </c>
      <c r="M175" s="42">
        <f t="shared" si="117"/>
        <v>47.276317659999997</v>
      </c>
      <c r="N175" s="42">
        <f t="shared" si="117"/>
        <v>0</v>
      </c>
      <c r="O175" s="42">
        <f t="shared" si="117"/>
        <v>0</v>
      </c>
      <c r="P175" s="42">
        <f t="shared" si="117"/>
        <v>0</v>
      </c>
      <c r="Q175" s="42">
        <f t="shared" si="117"/>
        <v>47.276317659999997</v>
      </c>
      <c r="R175" s="42">
        <f t="shared" si="117"/>
        <v>209.78495161993052</v>
      </c>
      <c r="S175" s="43">
        <v>0</v>
      </c>
      <c r="T175" s="32">
        <f t="shared" si="107"/>
        <v>0</v>
      </c>
      <c r="U175" s="43">
        <v>0</v>
      </c>
      <c r="V175" s="32" t="str">
        <f t="shared" si="112"/>
        <v>-</v>
      </c>
      <c r="W175" s="43">
        <v>0</v>
      </c>
      <c r="X175" s="32" t="str">
        <f t="shared" si="113"/>
        <v>-</v>
      </c>
      <c r="Y175" s="43">
        <v>0</v>
      </c>
      <c r="Z175" s="32" t="str">
        <f t="shared" si="114"/>
        <v>-</v>
      </c>
      <c r="AA175" s="43">
        <v>0</v>
      </c>
      <c r="AB175" s="32">
        <f t="shared" si="115"/>
        <v>0</v>
      </c>
      <c r="AC175" s="52" t="s">
        <v>33</v>
      </c>
    </row>
    <row r="176" spans="1:29" x14ac:dyDescent="0.25">
      <c r="A176" s="51" t="s">
        <v>314</v>
      </c>
      <c r="B176" s="28" t="s">
        <v>315</v>
      </c>
      <c r="C176" s="29" t="s">
        <v>32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  <c r="S176" s="43">
        <v>0</v>
      </c>
      <c r="T176" s="32" t="str">
        <f t="shared" si="107"/>
        <v>-</v>
      </c>
      <c r="U176" s="43">
        <v>0</v>
      </c>
      <c r="V176" s="32" t="str">
        <f t="shared" si="112"/>
        <v>-</v>
      </c>
      <c r="W176" s="43">
        <v>0</v>
      </c>
      <c r="X176" s="32" t="str">
        <f t="shared" si="113"/>
        <v>-</v>
      </c>
      <c r="Y176" s="43">
        <v>0</v>
      </c>
      <c r="Z176" s="32" t="str">
        <f t="shared" si="114"/>
        <v>-</v>
      </c>
      <c r="AA176" s="43">
        <v>0</v>
      </c>
      <c r="AB176" s="32" t="str">
        <f t="shared" si="115"/>
        <v>-</v>
      </c>
      <c r="AC176" s="52" t="s">
        <v>33</v>
      </c>
    </row>
    <row r="177" spans="1:29" x14ac:dyDescent="0.25">
      <c r="A177" s="51" t="s">
        <v>316</v>
      </c>
      <c r="B177" s="28" t="s">
        <v>317</v>
      </c>
      <c r="C177" s="29" t="s">
        <v>32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  <c r="S177" s="43">
        <v>0</v>
      </c>
      <c r="T177" s="32" t="str">
        <f t="shared" si="107"/>
        <v>-</v>
      </c>
      <c r="U177" s="43">
        <v>0</v>
      </c>
      <c r="V177" s="32" t="str">
        <f t="shared" si="112"/>
        <v>-</v>
      </c>
      <c r="W177" s="43">
        <v>0</v>
      </c>
      <c r="X177" s="32" t="str">
        <f t="shared" si="113"/>
        <v>-</v>
      </c>
      <c r="Y177" s="43">
        <v>0</v>
      </c>
      <c r="Z177" s="32" t="str">
        <f t="shared" si="114"/>
        <v>-</v>
      </c>
      <c r="AA177" s="43">
        <v>0</v>
      </c>
      <c r="AB177" s="32" t="str">
        <f t="shared" si="115"/>
        <v>-</v>
      </c>
      <c r="AC177" s="52" t="s">
        <v>33</v>
      </c>
    </row>
    <row r="178" spans="1:29" ht="31.5" x14ac:dyDescent="0.25">
      <c r="A178" s="51" t="s">
        <v>318</v>
      </c>
      <c r="B178" s="28" t="s">
        <v>319</v>
      </c>
      <c r="C178" s="29" t="s">
        <v>32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0</v>
      </c>
      <c r="O178" s="42">
        <v>0</v>
      </c>
      <c r="P178" s="42">
        <v>0</v>
      </c>
      <c r="Q178" s="42">
        <v>0</v>
      </c>
      <c r="R178" s="42">
        <v>0</v>
      </c>
      <c r="S178" s="43">
        <v>0</v>
      </c>
      <c r="T178" s="32" t="str">
        <f t="shared" si="107"/>
        <v>-</v>
      </c>
      <c r="U178" s="43">
        <v>0</v>
      </c>
      <c r="V178" s="32" t="str">
        <f t="shared" si="112"/>
        <v>-</v>
      </c>
      <c r="W178" s="43">
        <v>0</v>
      </c>
      <c r="X178" s="32" t="str">
        <f t="shared" si="113"/>
        <v>-</v>
      </c>
      <c r="Y178" s="43">
        <v>0</v>
      </c>
      <c r="Z178" s="32" t="str">
        <f t="shared" si="114"/>
        <v>-</v>
      </c>
      <c r="AA178" s="43">
        <v>0</v>
      </c>
      <c r="AB178" s="32" t="str">
        <f t="shared" si="115"/>
        <v>-</v>
      </c>
      <c r="AC178" s="52" t="s">
        <v>33</v>
      </c>
    </row>
    <row r="179" spans="1:29" ht="31.5" x14ac:dyDescent="0.25">
      <c r="A179" s="51" t="s">
        <v>320</v>
      </c>
      <c r="B179" s="28" t="s">
        <v>191</v>
      </c>
      <c r="C179" s="29" t="s">
        <v>32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  <c r="S179" s="43">
        <v>0</v>
      </c>
      <c r="T179" s="32" t="str">
        <f t="shared" si="107"/>
        <v>-</v>
      </c>
      <c r="U179" s="43">
        <v>0</v>
      </c>
      <c r="V179" s="32" t="str">
        <f t="shared" si="112"/>
        <v>-</v>
      </c>
      <c r="W179" s="43">
        <v>0</v>
      </c>
      <c r="X179" s="32" t="str">
        <f t="shared" si="113"/>
        <v>-</v>
      </c>
      <c r="Y179" s="43">
        <v>0</v>
      </c>
      <c r="Z179" s="32" t="str">
        <f t="shared" si="114"/>
        <v>-</v>
      </c>
      <c r="AA179" s="43">
        <v>0</v>
      </c>
      <c r="AB179" s="32" t="str">
        <f t="shared" si="115"/>
        <v>-</v>
      </c>
      <c r="AC179" s="52" t="s">
        <v>33</v>
      </c>
    </row>
    <row r="180" spans="1:29" ht="31.5" x14ac:dyDescent="0.25">
      <c r="A180" s="51" t="s">
        <v>321</v>
      </c>
      <c r="B180" s="28" t="s">
        <v>322</v>
      </c>
      <c r="C180" s="29" t="s">
        <v>32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3">
        <v>0</v>
      </c>
      <c r="T180" s="32" t="str">
        <f t="shared" si="107"/>
        <v>-</v>
      </c>
      <c r="U180" s="43">
        <v>0</v>
      </c>
      <c r="V180" s="32" t="str">
        <f t="shared" si="112"/>
        <v>-</v>
      </c>
      <c r="W180" s="43">
        <v>0</v>
      </c>
      <c r="X180" s="32" t="str">
        <f t="shared" si="113"/>
        <v>-</v>
      </c>
      <c r="Y180" s="43">
        <v>0</v>
      </c>
      <c r="Z180" s="32" t="str">
        <f t="shared" si="114"/>
        <v>-</v>
      </c>
      <c r="AA180" s="43">
        <v>0</v>
      </c>
      <c r="AB180" s="32" t="str">
        <f t="shared" si="115"/>
        <v>-</v>
      </c>
      <c r="AC180" s="52" t="s">
        <v>33</v>
      </c>
    </row>
    <row r="181" spans="1:29" ht="31.5" x14ac:dyDescent="0.25">
      <c r="A181" s="51" t="s">
        <v>323</v>
      </c>
      <c r="B181" s="28" t="s">
        <v>324</v>
      </c>
      <c r="C181" s="29" t="s">
        <v>32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  <c r="P181" s="42">
        <v>0</v>
      </c>
      <c r="Q181" s="42">
        <v>0</v>
      </c>
      <c r="R181" s="42">
        <v>0</v>
      </c>
      <c r="S181" s="43">
        <v>0</v>
      </c>
      <c r="T181" s="32" t="str">
        <f t="shared" si="107"/>
        <v>-</v>
      </c>
      <c r="U181" s="43">
        <v>0</v>
      </c>
      <c r="V181" s="32" t="str">
        <f t="shared" si="112"/>
        <v>-</v>
      </c>
      <c r="W181" s="43">
        <v>0</v>
      </c>
      <c r="X181" s="32" t="str">
        <f t="shared" si="113"/>
        <v>-</v>
      </c>
      <c r="Y181" s="43">
        <v>0</v>
      </c>
      <c r="Z181" s="32" t="str">
        <f t="shared" si="114"/>
        <v>-</v>
      </c>
      <c r="AA181" s="43">
        <v>0</v>
      </c>
      <c r="AB181" s="32" t="str">
        <f t="shared" si="115"/>
        <v>-</v>
      </c>
      <c r="AC181" s="52" t="s">
        <v>33</v>
      </c>
    </row>
    <row r="182" spans="1:29" ht="31.5" x14ac:dyDescent="0.25">
      <c r="A182" s="51" t="s">
        <v>325</v>
      </c>
      <c r="B182" s="28" t="s">
        <v>326</v>
      </c>
      <c r="C182" s="29" t="s">
        <v>32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0</v>
      </c>
      <c r="O182" s="42">
        <v>0</v>
      </c>
      <c r="P182" s="42">
        <v>0</v>
      </c>
      <c r="Q182" s="42">
        <v>0</v>
      </c>
      <c r="R182" s="42">
        <v>0</v>
      </c>
      <c r="S182" s="43">
        <v>0</v>
      </c>
      <c r="T182" s="32" t="str">
        <f t="shared" si="107"/>
        <v>-</v>
      </c>
      <c r="U182" s="43">
        <v>0</v>
      </c>
      <c r="V182" s="32" t="str">
        <f t="shared" si="112"/>
        <v>-</v>
      </c>
      <c r="W182" s="43">
        <v>0</v>
      </c>
      <c r="X182" s="32" t="str">
        <f t="shared" si="113"/>
        <v>-</v>
      </c>
      <c r="Y182" s="43">
        <v>0</v>
      </c>
      <c r="Z182" s="32" t="str">
        <f t="shared" si="114"/>
        <v>-</v>
      </c>
      <c r="AA182" s="43">
        <v>0</v>
      </c>
      <c r="AB182" s="32" t="str">
        <f t="shared" si="115"/>
        <v>-</v>
      </c>
      <c r="AC182" s="52" t="s">
        <v>33</v>
      </c>
    </row>
    <row r="183" spans="1:29" ht="31.5" x14ac:dyDescent="0.25">
      <c r="A183" s="51" t="s">
        <v>327</v>
      </c>
      <c r="B183" s="28" t="s">
        <v>328</v>
      </c>
      <c r="C183" s="29" t="s">
        <v>32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3">
        <v>0</v>
      </c>
      <c r="T183" s="32" t="str">
        <f t="shared" si="107"/>
        <v>-</v>
      </c>
      <c r="U183" s="43">
        <v>0</v>
      </c>
      <c r="V183" s="32" t="str">
        <f t="shared" si="112"/>
        <v>-</v>
      </c>
      <c r="W183" s="43">
        <v>0</v>
      </c>
      <c r="X183" s="32" t="str">
        <f t="shared" si="113"/>
        <v>-</v>
      </c>
      <c r="Y183" s="43">
        <v>0</v>
      </c>
      <c r="Z183" s="32" t="str">
        <f t="shared" si="114"/>
        <v>-</v>
      </c>
      <c r="AA183" s="43">
        <v>0</v>
      </c>
      <c r="AB183" s="32" t="str">
        <f t="shared" si="115"/>
        <v>-</v>
      </c>
      <c r="AC183" s="52" t="s">
        <v>33</v>
      </c>
    </row>
    <row r="184" spans="1:29" ht="47.25" x14ac:dyDescent="0.25">
      <c r="A184" s="51" t="s">
        <v>329</v>
      </c>
      <c r="B184" s="28" t="s">
        <v>330</v>
      </c>
      <c r="C184" s="29" t="s">
        <v>32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  <c r="S184" s="43">
        <v>0</v>
      </c>
      <c r="T184" s="32" t="str">
        <f t="shared" si="107"/>
        <v>-</v>
      </c>
      <c r="U184" s="43">
        <v>0</v>
      </c>
      <c r="V184" s="32" t="str">
        <f t="shared" si="112"/>
        <v>-</v>
      </c>
      <c r="W184" s="43">
        <v>0</v>
      </c>
      <c r="X184" s="32" t="str">
        <f t="shared" si="113"/>
        <v>-</v>
      </c>
      <c r="Y184" s="43">
        <v>0</v>
      </c>
      <c r="Z184" s="32" t="str">
        <f t="shared" si="114"/>
        <v>-</v>
      </c>
      <c r="AA184" s="43">
        <v>0</v>
      </c>
      <c r="AB184" s="32" t="str">
        <f t="shared" si="115"/>
        <v>-</v>
      </c>
      <c r="AC184" s="52" t="s">
        <v>33</v>
      </c>
    </row>
    <row r="185" spans="1:29" ht="31.5" x14ac:dyDescent="0.25">
      <c r="A185" s="51" t="s">
        <v>331</v>
      </c>
      <c r="B185" s="28" t="s">
        <v>193</v>
      </c>
      <c r="C185" s="29" t="s">
        <v>32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  <c r="S185" s="43">
        <v>0</v>
      </c>
      <c r="T185" s="32" t="str">
        <f t="shared" si="107"/>
        <v>-</v>
      </c>
      <c r="U185" s="43">
        <v>0</v>
      </c>
      <c r="V185" s="32" t="str">
        <f t="shared" si="112"/>
        <v>-</v>
      </c>
      <c r="W185" s="43">
        <v>0</v>
      </c>
      <c r="X185" s="32" t="str">
        <f t="shared" si="113"/>
        <v>-</v>
      </c>
      <c r="Y185" s="43">
        <v>0</v>
      </c>
      <c r="Z185" s="32" t="str">
        <f t="shared" si="114"/>
        <v>-</v>
      </c>
      <c r="AA185" s="43">
        <v>0</v>
      </c>
      <c r="AB185" s="32" t="str">
        <f t="shared" si="115"/>
        <v>-</v>
      </c>
      <c r="AC185" s="52" t="s">
        <v>33</v>
      </c>
    </row>
    <row r="186" spans="1:29" ht="31.5" x14ac:dyDescent="0.25">
      <c r="A186" s="51" t="s">
        <v>332</v>
      </c>
      <c r="B186" s="28" t="s">
        <v>333</v>
      </c>
      <c r="C186" s="29" t="s">
        <v>32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  <c r="S186" s="43">
        <v>0</v>
      </c>
      <c r="T186" s="32" t="str">
        <f t="shared" si="107"/>
        <v>-</v>
      </c>
      <c r="U186" s="43">
        <v>0</v>
      </c>
      <c r="V186" s="32" t="str">
        <f t="shared" si="112"/>
        <v>-</v>
      </c>
      <c r="W186" s="43">
        <v>0</v>
      </c>
      <c r="X186" s="32" t="str">
        <f t="shared" si="113"/>
        <v>-</v>
      </c>
      <c r="Y186" s="43">
        <v>0</v>
      </c>
      <c r="Z186" s="32" t="str">
        <f t="shared" si="114"/>
        <v>-</v>
      </c>
      <c r="AA186" s="43">
        <v>0</v>
      </c>
      <c r="AB186" s="32" t="str">
        <f t="shared" si="115"/>
        <v>-</v>
      </c>
      <c r="AC186" s="52" t="s">
        <v>33</v>
      </c>
    </row>
    <row r="187" spans="1:29" ht="31.5" x14ac:dyDescent="0.25">
      <c r="A187" s="51" t="s">
        <v>334</v>
      </c>
      <c r="B187" s="28" t="s">
        <v>335</v>
      </c>
      <c r="C187" s="29" t="s">
        <v>32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  <c r="S187" s="43">
        <v>0</v>
      </c>
      <c r="T187" s="32" t="str">
        <f t="shared" si="107"/>
        <v>-</v>
      </c>
      <c r="U187" s="43">
        <v>0</v>
      </c>
      <c r="V187" s="32" t="str">
        <f t="shared" si="112"/>
        <v>-</v>
      </c>
      <c r="W187" s="43">
        <v>0</v>
      </c>
      <c r="X187" s="32" t="str">
        <f t="shared" si="113"/>
        <v>-</v>
      </c>
      <c r="Y187" s="43">
        <v>0</v>
      </c>
      <c r="Z187" s="32" t="str">
        <f t="shared" si="114"/>
        <v>-</v>
      </c>
      <c r="AA187" s="43">
        <v>0</v>
      </c>
      <c r="AB187" s="32" t="str">
        <f t="shared" si="115"/>
        <v>-</v>
      </c>
      <c r="AC187" s="52" t="s">
        <v>33</v>
      </c>
    </row>
    <row r="188" spans="1:29" x14ac:dyDescent="0.25">
      <c r="A188" s="51" t="s">
        <v>336</v>
      </c>
      <c r="B188" s="28" t="s">
        <v>337</v>
      </c>
      <c r="C188" s="29" t="s">
        <v>32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  <c r="S188" s="43">
        <v>0</v>
      </c>
      <c r="T188" s="32" t="str">
        <f t="shared" si="107"/>
        <v>-</v>
      </c>
      <c r="U188" s="43">
        <v>0</v>
      </c>
      <c r="V188" s="32" t="str">
        <f t="shared" si="112"/>
        <v>-</v>
      </c>
      <c r="W188" s="43">
        <v>0</v>
      </c>
      <c r="X188" s="32" t="str">
        <f t="shared" si="113"/>
        <v>-</v>
      </c>
      <c r="Y188" s="43">
        <v>0</v>
      </c>
      <c r="Z188" s="32" t="str">
        <f t="shared" si="114"/>
        <v>-</v>
      </c>
      <c r="AA188" s="43">
        <v>0</v>
      </c>
      <c r="AB188" s="32" t="str">
        <f t="shared" si="115"/>
        <v>-</v>
      </c>
      <c r="AC188" s="52" t="s">
        <v>33</v>
      </c>
    </row>
    <row r="189" spans="1:29" x14ac:dyDescent="0.25">
      <c r="A189" s="51" t="s">
        <v>338</v>
      </c>
      <c r="B189" s="28" t="s">
        <v>339</v>
      </c>
      <c r="C189" s="29" t="s">
        <v>32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  <c r="S189" s="43">
        <v>0</v>
      </c>
      <c r="T189" s="32" t="str">
        <f t="shared" si="107"/>
        <v>-</v>
      </c>
      <c r="U189" s="43">
        <v>0</v>
      </c>
      <c r="V189" s="32" t="str">
        <f t="shared" si="112"/>
        <v>-</v>
      </c>
      <c r="W189" s="43">
        <v>0</v>
      </c>
      <c r="X189" s="32" t="str">
        <f t="shared" si="113"/>
        <v>-</v>
      </c>
      <c r="Y189" s="43">
        <v>0</v>
      </c>
      <c r="Z189" s="32" t="str">
        <f t="shared" si="114"/>
        <v>-</v>
      </c>
      <c r="AA189" s="43">
        <v>0</v>
      </c>
      <c r="AB189" s="32" t="str">
        <f t="shared" si="115"/>
        <v>-</v>
      </c>
      <c r="AC189" s="52" t="s">
        <v>33</v>
      </c>
    </row>
    <row r="190" spans="1:29" ht="31.5" x14ac:dyDescent="0.25">
      <c r="A190" s="51" t="s">
        <v>340</v>
      </c>
      <c r="B190" s="28" t="s">
        <v>341</v>
      </c>
      <c r="C190" s="29" t="s">
        <v>32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  <c r="S190" s="43">
        <v>0</v>
      </c>
      <c r="T190" s="32" t="str">
        <f t="shared" si="107"/>
        <v>-</v>
      </c>
      <c r="U190" s="43">
        <v>0</v>
      </c>
      <c r="V190" s="32" t="str">
        <f t="shared" si="112"/>
        <v>-</v>
      </c>
      <c r="W190" s="43">
        <v>0</v>
      </c>
      <c r="X190" s="32" t="str">
        <f t="shared" si="113"/>
        <v>-</v>
      </c>
      <c r="Y190" s="43">
        <v>0</v>
      </c>
      <c r="Z190" s="32" t="str">
        <f t="shared" si="114"/>
        <v>-</v>
      </c>
      <c r="AA190" s="43">
        <v>0</v>
      </c>
      <c r="AB190" s="32" t="str">
        <f t="shared" si="115"/>
        <v>-</v>
      </c>
      <c r="AC190" s="52" t="s">
        <v>33</v>
      </c>
    </row>
    <row r="191" spans="1:29" ht="31.5" x14ac:dyDescent="0.25">
      <c r="A191" s="51" t="s">
        <v>342</v>
      </c>
      <c r="B191" s="28" t="s">
        <v>343</v>
      </c>
      <c r="C191" s="29" t="s">
        <v>32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  <c r="S191" s="43">
        <v>0</v>
      </c>
      <c r="T191" s="32" t="str">
        <f t="shared" si="107"/>
        <v>-</v>
      </c>
      <c r="U191" s="43">
        <v>0</v>
      </c>
      <c r="V191" s="32" t="str">
        <f t="shared" si="112"/>
        <v>-</v>
      </c>
      <c r="W191" s="43">
        <v>0</v>
      </c>
      <c r="X191" s="32" t="str">
        <f t="shared" si="113"/>
        <v>-</v>
      </c>
      <c r="Y191" s="43">
        <v>0</v>
      </c>
      <c r="Z191" s="32" t="str">
        <f t="shared" si="114"/>
        <v>-</v>
      </c>
      <c r="AA191" s="43">
        <v>0</v>
      </c>
      <c r="AB191" s="32" t="str">
        <f t="shared" si="115"/>
        <v>-</v>
      </c>
      <c r="AC191" s="52" t="s">
        <v>33</v>
      </c>
    </row>
    <row r="192" spans="1:29" ht="31.5" x14ac:dyDescent="0.25">
      <c r="A192" s="51" t="s">
        <v>344</v>
      </c>
      <c r="B192" s="28" t="s">
        <v>345</v>
      </c>
      <c r="C192" s="29" t="s">
        <v>32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3">
        <v>0</v>
      </c>
      <c r="T192" s="32" t="str">
        <f t="shared" ref="T192:T199" si="118">IF($H192="нд","нд",IF(H192=0,"-",S192/H192))</f>
        <v>-</v>
      </c>
      <c r="U192" s="43">
        <v>0</v>
      </c>
      <c r="V192" s="32" t="str">
        <f t="shared" si="112"/>
        <v>-</v>
      </c>
      <c r="W192" s="43">
        <v>0</v>
      </c>
      <c r="X192" s="32" t="str">
        <f t="shared" si="113"/>
        <v>-</v>
      </c>
      <c r="Y192" s="43">
        <v>0</v>
      </c>
      <c r="Z192" s="32" t="str">
        <f t="shared" si="114"/>
        <v>-</v>
      </c>
      <c r="AA192" s="43">
        <v>0</v>
      </c>
      <c r="AB192" s="32" t="str">
        <f t="shared" si="115"/>
        <v>-</v>
      </c>
      <c r="AC192" s="52" t="s">
        <v>33</v>
      </c>
    </row>
    <row r="193" spans="1:29" ht="31.5" x14ac:dyDescent="0.25">
      <c r="A193" s="51" t="s">
        <v>346</v>
      </c>
      <c r="B193" s="28" t="s">
        <v>347</v>
      </c>
      <c r="C193" s="29" t="s">
        <v>32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3">
        <v>0</v>
      </c>
      <c r="T193" s="32" t="str">
        <f t="shared" si="118"/>
        <v>-</v>
      </c>
      <c r="U193" s="43">
        <v>0</v>
      </c>
      <c r="V193" s="32" t="str">
        <f t="shared" si="112"/>
        <v>-</v>
      </c>
      <c r="W193" s="43">
        <v>0</v>
      </c>
      <c r="X193" s="32" t="str">
        <f t="shared" si="113"/>
        <v>-</v>
      </c>
      <c r="Y193" s="43">
        <v>0</v>
      </c>
      <c r="Z193" s="32" t="str">
        <f t="shared" si="114"/>
        <v>-</v>
      </c>
      <c r="AA193" s="43">
        <v>0</v>
      </c>
      <c r="AB193" s="32" t="str">
        <f t="shared" si="115"/>
        <v>-</v>
      </c>
      <c r="AC193" s="52" t="s">
        <v>33</v>
      </c>
    </row>
    <row r="194" spans="1:29" ht="31.5" x14ac:dyDescent="0.25">
      <c r="A194" s="51" t="s">
        <v>348</v>
      </c>
      <c r="B194" s="28" t="s">
        <v>349</v>
      </c>
      <c r="C194" s="29" t="s">
        <v>32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3">
        <v>0</v>
      </c>
      <c r="T194" s="32" t="str">
        <f t="shared" si="118"/>
        <v>-</v>
      </c>
      <c r="U194" s="43">
        <v>0</v>
      </c>
      <c r="V194" s="32" t="str">
        <f t="shared" si="112"/>
        <v>-</v>
      </c>
      <c r="W194" s="43">
        <v>0</v>
      </c>
      <c r="X194" s="32" t="str">
        <f t="shared" si="113"/>
        <v>-</v>
      </c>
      <c r="Y194" s="43">
        <v>0</v>
      </c>
      <c r="Z194" s="32" t="str">
        <f t="shared" si="114"/>
        <v>-</v>
      </c>
      <c r="AA194" s="43">
        <v>0</v>
      </c>
      <c r="AB194" s="32" t="str">
        <f t="shared" si="115"/>
        <v>-</v>
      </c>
      <c r="AC194" s="52" t="s">
        <v>33</v>
      </c>
    </row>
    <row r="195" spans="1:29" ht="31.5" x14ac:dyDescent="0.25">
      <c r="A195" s="51" t="s">
        <v>350</v>
      </c>
      <c r="B195" s="28" t="s">
        <v>351</v>
      </c>
      <c r="C195" s="29" t="s">
        <v>32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3">
        <v>0</v>
      </c>
      <c r="T195" s="32" t="str">
        <f t="shared" si="118"/>
        <v>-</v>
      </c>
      <c r="U195" s="43">
        <v>0</v>
      </c>
      <c r="V195" s="32" t="str">
        <f t="shared" si="112"/>
        <v>-</v>
      </c>
      <c r="W195" s="43">
        <v>0</v>
      </c>
      <c r="X195" s="32" t="str">
        <f t="shared" si="113"/>
        <v>-</v>
      </c>
      <c r="Y195" s="43">
        <v>0</v>
      </c>
      <c r="Z195" s="32" t="str">
        <f t="shared" si="114"/>
        <v>-</v>
      </c>
      <c r="AA195" s="43">
        <v>0</v>
      </c>
      <c r="AB195" s="32" t="str">
        <f t="shared" si="115"/>
        <v>-</v>
      </c>
      <c r="AC195" s="52" t="s">
        <v>33</v>
      </c>
    </row>
    <row r="196" spans="1:29" ht="31.5" x14ac:dyDescent="0.25">
      <c r="A196" s="51" t="s">
        <v>352</v>
      </c>
      <c r="B196" s="28" t="s">
        <v>223</v>
      </c>
      <c r="C196" s="29" t="s">
        <v>32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3">
        <v>0</v>
      </c>
      <c r="T196" s="32" t="str">
        <f t="shared" si="118"/>
        <v>-</v>
      </c>
      <c r="U196" s="43">
        <v>0</v>
      </c>
      <c r="V196" s="32" t="str">
        <f t="shared" si="112"/>
        <v>-</v>
      </c>
      <c r="W196" s="43">
        <v>0</v>
      </c>
      <c r="X196" s="32" t="str">
        <f t="shared" si="113"/>
        <v>-</v>
      </c>
      <c r="Y196" s="43">
        <v>0</v>
      </c>
      <c r="Z196" s="32" t="str">
        <f t="shared" si="114"/>
        <v>-</v>
      </c>
      <c r="AA196" s="43">
        <v>0</v>
      </c>
      <c r="AB196" s="32" t="str">
        <f t="shared" si="115"/>
        <v>-</v>
      </c>
      <c r="AC196" s="52" t="s">
        <v>33</v>
      </c>
    </row>
    <row r="197" spans="1:29" x14ac:dyDescent="0.25">
      <c r="A197" s="51" t="s">
        <v>353</v>
      </c>
      <c r="B197" s="28" t="s">
        <v>225</v>
      </c>
      <c r="C197" s="29" t="s">
        <v>32</v>
      </c>
      <c r="D197" s="42">
        <f t="shared" ref="D197:S197" si="119">SUM(D198:D198)</f>
        <v>299.2693503239305</v>
      </c>
      <c r="E197" s="42">
        <f t="shared" si="119"/>
        <v>720.56447807981783</v>
      </c>
      <c r="F197" s="42">
        <f t="shared" si="119"/>
        <v>42.208081043999989</v>
      </c>
      <c r="G197" s="42">
        <f t="shared" si="119"/>
        <v>257.06126927993051</v>
      </c>
      <c r="H197" s="42">
        <f t="shared" si="119"/>
        <v>47.276317670085803</v>
      </c>
      <c r="I197" s="42">
        <f t="shared" si="119"/>
        <v>0</v>
      </c>
      <c r="J197" s="42">
        <f t="shared" si="119"/>
        <v>0</v>
      </c>
      <c r="K197" s="42">
        <f t="shared" si="119"/>
        <v>0</v>
      </c>
      <c r="L197" s="42">
        <f t="shared" si="119"/>
        <v>47.276317670085803</v>
      </c>
      <c r="M197" s="42">
        <f t="shared" si="119"/>
        <v>47.276317659999997</v>
      </c>
      <c r="N197" s="42">
        <f t="shared" si="119"/>
        <v>0</v>
      </c>
      <c r="O197" s="42">
        <f t="shared" si="119"/>
        <v>0</v>
      </c>
      <c r="P197" s="42">
        <f t="shared" si="119"/>
        <v>0</v>
      </c>
      <c r="Q197" s="42">
        <f t="shared" si="119"/>
        <v>47.276317659999997</v>
      </c>
      <c r="R197" s="42">
        <f t="shared" si="119"/>
        <v>209.78495161993052</v>
      </c>
      <c r="S197" s="53">
        <f t="shared" si="119"/>
        <v>-1.00858059681741E-8</v>
      </c>
      <c r="T197" s="32">
        <f t="shared" si="118"/>
        <v>-2.1333738466174824E-10</v>
      </c>
      <c r="U197" s="53">
        <f>SUM(U198:U198)</f>
        <v>0</v>
      </c>
      <c r="V197" s="32" t="str">
        <f t="shared" si="112"/>
        <v>-</v>
      </c>
      <c r="W197" s="53">
        <f>SUM(W198:W198)</f>
        <v>0</v>
      </c>
      <c r="X197" s="32" t="str">
        <f>IF($H197="нд","нд",IF(J197=0,"-",W197/J197))</f>
        <v>-</v>
      </c>
      <c r="Y197" s="53">
        <f>SUM(Y198:Y198)</f>
        <v>0</v>
      </c>
      <c r="Z197" s="32" t="str">
        <f t="shared" si="114"/>
        <v>-</v>
      </c>
      <c r="AA197" s="53">
        <f>SUM(AA198:AA198)</f>
        <v>-1.00858059681741E-8</v>
      </c>
      <c r="AB197" s="32">
        <f t="shared" si="115"/>
        <v>-2.1333738466174824E-10</v>
      </c>
      <c r="AC197" s="52" t="s">
        <v>33</v>
      </c>
    </row>
    <row r="198" spans="1:29" ht="105.75" customHeight="1" x14ac:dyDescent="0.25">
      <c r="A198" s="27" t="s">
        <v>353</v>
      </c>
      <c r="B198" s="28" t="s">
        <v>354</v>
      </c>
      <c r="C198" s="29" t="s">
        <v>355</v>
      </c>
      <c r="D198" s="29">
        <v>299.2693503239305</v>
      </c>
      <c r="E198" s="29">
        <v>720.56447807981783</v>
      </c>
      <c r="F198" s="29">
        <v>42.208081043999989</v>
      </c>
      <c r="G198" s="29">
        <v>257.06126927993051</v>
      </c>
      <c r="H198" s="43">
        <v>47.276317670085803</v>
      </c>
      <c r="I198" s="43">
        <v>0</v>
      </c>
      <c r="J198" s="43">
        <v>0</v>
      </c>
      <c r="K198" s="43">
        <v>0</v>
      </c>
      <c r="L198" s="43">
        <v>47.276317670085803</v>
      </c>
      <c r="M198" s="43">
        <v>47.276317659999997</v>
      </c>
      <c r="N198" s="43">
        <v>0</v>
      </c>
      <c r="O198" s="43">
        <v>0</v>
      </c>
      <c r="P198" s="43">
        <v>0</v>
      </c>
      <c r="Q198" s="43">
        <v>47.276317659999997</v>
      </c>
      <c r="R198" s="43">
        <f t="shared" ref="R198" si="120">G198-M198</f>
        <v>209.78495161993052</v>
      </c>
      <c r="S198" s="31">
        <f>IF(H198="нд","нд",M198-H198)</f>
        <v>-1.00858059681741E-8</v>
      </c>
      <c r="T198" s="32">
        <f t="shared" si="118"/>
        <v>-2.1333738466174824E-10</v>
      </c>
      <c r="U198" s="31">
        <f>IF(I198="нд","нд",N198-I198)</f>
        <v>0</v>
      </c>
      <c r="V198" s="32" t="str">
        <f t="shared" si="112"/>
        <v>-</v>
      </c>
      <c r="W198" s="31">
        <f>IF(J198="нд","нд",O198-J198)</f>
        <v>0</v>
      </c>
      <c r="X198" s="32" t="str">
        <f t="shared" si="113"/>
        <v>-</v>
      </c>
      <c r="Y198" s="31">
        <f>IF(K198="нд","нд",P198-K198)</f>
        <v>0</v>
      </c>
      <c r="Z198" s="32" t="str">
        <f t="shared" si="114"/>
        <v>-</v>
      </c>
      <c r="AA198" s="31">
        <f>IF(L198="нд","нд",Q198-L198)</f>
        <v>-1.00858059681741E-8</v>
      </c>
      <c r="AB198" s="32">
        <f t="shared" si="115"/>
        <v>-2.1333738466174824E-10</v>
      </c>
      <c r="AC198" s="47" t="s">
        <v>33</v>
      </c>
    </row>
    <row r="199" spans="1:29" x14ac:dyDescent="0.25">
      <c r="A199" s="49" t="s">
        <v>356</v>
      </c>
      <c r="B199" s="36" t="s">
        <v>357</v>
      </c>
      <c r="C199" s="37" t="s">
        <v>32</v>
      </c>
      <c r="D199" s="45">
        <v>0</v>
      </c>
      <c r="E199" s="45">
        <v>0</v>
      </c>
      <c r="F199" s="45">
        <v>0</v>
      </c>
      <c r="G199" s="45"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  <c r="R199" s="45">
        <v>0</v>
      </c>
      <c r="S199" s="45">
        <v>0</v>
      </c>
      <c r="T199" s="40" t="str">
        <f t="shared" si="118"/>
        <v>-</v>
      </c>
      <c r="U199" s="45">
        <v>0</v>
      </c>
      <c r="V199" s="32" t="str">
        <f t="shared" si="112"/>
        <v>-</v>
      </c>
      <c r="W199" s="45">
        <v>0</v>
      </c>
      <c r="X199" s="32" t="str">
        <f t="shared" si="113"/>
        <v>-</v>
      </c>
      <c r="Y199" s="45">
        <v>0</v>
      </c>
      <c r="Z199" s="32" t="str">
        <f t="shared" si="114"/>
        <v>-</v>
      </c>
      <c r="AA199" s="45">
        <v>0</v>
      </c>
      <c r="AB199" s="32" t="str">
        <f t="shared" si="115"/>
        <v>-</v>
      </c>
      <c r="AC199" s="50" t="s">
        <v>33</v>
      </c>
    </row>
    <row r="200" spans="1:29" x14ac:dyDescent="0.25">
      <c r="A200" s="72" t="s">
        <v>358</v>
      </c>
      <c r="B200" s="72"/>
      <c r="C200" s="54"/>
      <c r="D200" s="54"/>
      <c r="E200" s="54"/>
      <c r="F200" s="54"/>
      <c r="G200" s="54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  <c r="AC200" s="56"/>
    </row>
    <row r="201" spans="1:29" x14ac:dyDescent="0.25">
      <c r="A201" s="57"/>
      <c r="B201" s="57" t="s">
        <v>359</v>
      </c>
      <c r="C201" s="57"/>
      <c r="D201" s="57"/>
      <c r="E201" s="57"/>
      <c r="F201" s="57"/>
      <c r="G201" s="57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  <c r="AC201" s="56"/>
    </row>
    <row r="202" spans="1:29" x14ac:dyDescent="0.25">
      <c r="A202" s="57">
        <v>1</v>
      </c>
      <c r="B202" s="58" t="s">
        <v>360</v>
      </c>
      <c r="C202" s="58"/>
      <c r="D202" s="58"/>
      <c r="E202" s="58"/>
      <c r="F202" s="58"/>
      <c r="G202" s="58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  <c r="AC202" s="56"/>
    </row>
    <row r="203" spans="1:29" x14ac:dyDescent="0.25">
      <c r="A203" s="57">
        <v>2</v>
      </c>
      <c r="B203" s="58" t="s">
        <v>361</v>
      </c>
      <c r="C203" s="58"/>
      <c r="D203" s="58"/>
      <c r="E203" s="58"/>
      <c r="F203" s="58"/>
      <c r="G203" s="58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  <c r="AC203" s="56"/>
    </row>
    <row r="204" spans="1:29" x14ac:dyDescent="0.25">
      <c r="A204" s="57" t="s">
        <v>362</v>
      </c>
      <c r="B204" s="57"/>
      <c r="C204" s="57"/>
      <c r="D204" s="57"/>
      <c r="E204" s="57"/>
      <c r="F204" s="57"/>
      <c r="G204" s="57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  <c r="AC204" s="56"/>
    </row>
    <row r="205" spans="1:29" x14ac:dyDescent="0.25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</row>
    <row r="206" spans="1:29" x14ac:dyDescent="0.25">
      <c r="A206" s="59"/>
      <c r="B206" s="60" t="s">
        <v>363</v>
      </c>
      <c r="C206" s="60"/>
      <c r="D206" s="60"/>
      <c r="E206" s="60"/>
      <c r="F206" s="60"/>
      <c r="G206" s="60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</row>
    <row r="207" spans="1:29" x14ac:dyDescent="0.25">
      <c r="A207" s="59"/>
      <c r="B207" s="73" t="s">
        <v>364</v>
      </c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60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</row>
    <row r="208" spans="1:29" x14ac:dyDescent="0.25">
      <c r="A208" s="59"/>
      <c r="B208" s="12" t="s">
        <v>365</v>
      </c>
      <c r="X208" s="59"/>
      <c r="Y208" s="59"/>
      <c r="Z208" s="59"/>
      <c r="AA208" s="59"/>
      <c r="AB208" s="59"/>
    </row>
    <row r="209" spans="1:28" x14ac:dyDescent="0.25">
      <c r="A209" s="59"/>
      <c r="X209" s="59"/>
      <c r="Y209" s="59"/>
      <c r="Z209" s="59"/>
      <c r="AA209" s="59"/>
      <c r="AB209" s="59"/>
    </row>
    <row r="210" spans="1:28" x14ac:dyDescent="0.25">
      <c r="A210" s="59"/>
      <c r="B210" s="69" t="s">
        <v>366</v>
      </c>
      <c r="C210" s="69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1"/>
      <c r="U210" s="61"/>
      <c r="V210" s="61"/>
      <c r="W210" s="61"/>
      <c r="X210" s="59"/>
      <c r="Y210" s="59"/>
      <c r="Z210" s="59"/>
      <c r="AA210" s="59"/>
      <c r="AB210" s="59"/>
    </row>
    <row r="211" spans="1:28" x14ac:dyDescent="0.25">
      <c r="A211" s="59"/>
      <c r="B211" s="62"/>
      <c r="C211" s="62"/>
      <c r="D211" s="62"/>
      <c r="E211" s="62"/>
      <c r="F211" s="62"/>
      <c r="G211" s="62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</row>
    <row r="212" spans="1:28" x14ac:dyDescent="0.25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</row>
    <row r="213" spans="1:28" x14ac:dyDescent="0.25">
      <c r="A213" s="63"/>
    </row>
    <row r="214" spans="1:28" x14ac:dyDescent="0.25">
      <c r="A214" s="64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</row>
    <row r="215" spans="1:28" ht="21" customHeight="1" x14ac:dyDescent="0.3">
      <c r="B215" s="66"/>
      <c r="C215" s="66"/>
      <c r="D215" s="66"/>
      <c r="E215" s="66"/>
      <c r="F215" s="66"/>
      <c r="G215" s="66"/>
      <c r="H215" s="67"/>
      <c r="I215" s="67"/>
      <c r="J215" s="67"/>
      <c r="K215" s="67"/>
      <c r="L215" s="67"/>
      <c r="X215" s="68"/>
      <c r="Y215" s="68"/>
      <c r="Z215" s="68"/>
      <c r="AA215" s="68"/>
      <c r="AB215" s="68"/>
    </row>
  </sheetData>
  <autoFilter ref="A24:AE204"/>
  <mergeCells count="39">
    <mergeCell ref="A11:AC11"/>
    <mergeCell ref="A4:AC4"/>
    <mergeCell ref="A5:AC5"/>
    <mergeCell ref="A7:AC7"/>
    <mergeCell ref="A8:AC8"/>
    <mergeCell ref="A10:AC10"/>
    <mergeCell ref="A12:AC12"/>
    <mergeCell ref="A13:AC13"/>
    <mergeCell ref="A19:A22"/>
    <mergeCell ref="B19:B22"/>
    <mergeCell ref="C19:C22"/>
    <mergeCell ref="D19:D22"/>
    <mergeCell ref="E19:E22"/>
    <mergeCell ref="F19:F22"/>
    <mergeCell ref="G19:G22"/>
    <mergeCell ref="H19:Q19"/>
    <mergeCell ref="AC19:AC22"/>
    <mergeCell ref="H20:L20"/>
    <mergeCell ref="M20:Q20"/>
    <mergeCell ref="S20:T21"/>
    <mergeCell ref="U20:V21"/>
    <mergeCell ref="W20:X21"/>
    <mergeCell ref="Y20:Z21"/>
    <mergeCell ref="AA20:AB21"/>
    <mergeCell ref="B210:S210"/>
    <mergeCell ref="N21:N22"/>
    <mergeCell ref="O21:O22"/>
    <mergeCell ref="P21:P22"/>
    <mergeCell ref="Q21:Q22"/>
    <mergeCell ref="A200:B200"/>
    <mergeCell ref="B207:Q207"/>
    <mergeCell ref="H21:H22"/>
    <mergeCell ref="I21:I22"/>
    <mergeCell ref="J21:J22"/>
    <mergeCell ref="K21:K22"/>
    <mergeCell ref="L21:L22"/>
    <mergeCell ref="M21:M22"/>
    <mergeCell ref="R19:R22"/>
    <mergeCell ref="S19:AB19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1Ф</vt:lpstr>
      <vt:lpstr>'1Ф'!Заголовки_для_печати</vt:lpstr>
      <vt:lpstr>'1Ф'!Область_печати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2025-03-20T12:08:05Z</dcterms:created>
  <dcterms:modified xsi:type="dcterms:W3CDTF">2025-03-20T12:14:13Z</dcterms:modified>
</cp:coreProperties>
</file>